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town.kunimi.fukushima.jp\fr-sv\312\デスクトップ\R6財政係\260303_【市町村財政課311〆】令和６年度財政状況資料集の作成等について\提出\"/>
    </mc:Choice>
  </mc:AlternateContent>
  <xr:revisionPtr revIDLastSave="0" documentId="13_ncr:1_{29412EBE-4A25-42DD-B439-D8070658B9B0}" xr6:coauthVersionLast="47" xr6:coauthVersionMax="47" xr10:uidLastSave="{00000000-0000-0000-0000-000000000000}"/>
  <bookViews>
    <workbookView xWindow="20370" yWindow="-1029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<sst xmlns="http://schemas.openxmlformats.org/spreadsheetml/2006/main" count="1086" uniqueCount="565">
  <si>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</si>
  <si>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</si>
  <si>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</si>
  <si>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</si>
  <si>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</si>
  <si>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</si>
  <si>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</si>
  <si>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</si>
  <si>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</si>
  <si>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</si>
  <si>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</si>
  <si>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</si>
  <si>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</si>
  <si>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</si>
  <si>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</si>
  <si>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</si>
  <si>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</si>
  <si>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</si>
  <si>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</si>
  <si>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</si>
  <si>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</si>
  <si>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</si>
  <si>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</si>
  <si>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</si>
  <si>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</si>
  <si>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</si>
  <si>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</si>
  <si>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</si>
  <si>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</si>
  <si>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</si>
  <si>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</si>
  <si>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</si>
  <si>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</si>
  <si>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</si>
  <si>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</si>
  <si>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</si>
  <si>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</si>
  <si>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</si>
  <si>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</si>
  <si>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</si>
  <si>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</si>
  <si>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</si>
  <si>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</si>
  <si>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</si>
  <si>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</si>
  <si>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</si>
  <si>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</si>
  <si>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</si>
  <si>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</si>
  <si>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</si>
  <si>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</si>
  <si>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</si>
  <si>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</si>
  <si>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</si>
  <si>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</si>
  <si>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</si>
  <si>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</si>
  <si>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</si>
  <si>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</si>
  <si>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</si>
  <si>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</si>
  <si>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</si>
  <si>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</si>
  <si>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</si>
  <si>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</si>
  <si>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</si>
  <si>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</si>
  <si>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</si>
  <si>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</si>
  <si>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</si>
  <si>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</si>
  <si>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</si>
  <si>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</si>
  <si>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</si>
  <si>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</si>
  <si>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</si>
  <si>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</si>
  <si>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</si>
  <si>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</si>
  <si>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</si>
  <si>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</si>
  <si>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</si>
  <si>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</si>
  <si>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</si>
  <si>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</si>
  <si>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</si>
  <si>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</si>
  <si>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</si>
  <si>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</si>
  <si>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</si>
  <si>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</si>
  <si>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</si>
  <si>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</si>
  <si>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</si>
  <si>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</si>
  <si>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</si>
  <si>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</si>
  <si>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</si>
  <si>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</si>
  <si>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</si>
  <si>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</si>
  <si>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</si>
  <si>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</si>
  <si>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</si>
  <si>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</si>
  <si>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</si>
  <si>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</si>
  <si>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</si>
  <si>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</si>
  <si>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</si>
  <si>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</si>
  <si>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</si>
  <si>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</si>
  <si>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</si>
  <si>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</si>
  <si>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</si>
  <si>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</si>
  <si>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</si>
  <si>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</si>
  <si>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</si>
  <si>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</si>
  <si>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</si>
  <si>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</si>
  <si>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</si>
  <si>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</si>
  <si>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</si>
  <si>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</si>
  <si>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</si>
  <si>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</si>
  <si>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</si>
  <si>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</si>
  <si>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</si>
  <si>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</si>
  <si>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</si>
  <si>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</si>
  <si>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</si>
  <si>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</si>
  <si>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</si>
  <si>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</si>
  <si>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</si>
  <si>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</si>
  <si>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</si>
  <si>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</si>
  <si>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</si>
  <si>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</si>
  <si>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</si>
  <si>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</si>
  <si>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</si>
  <si>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</si>
  <si>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</si>
  <si>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</si>
  <si>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</si>
  <si>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</si>
  <si>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</si>
  <si>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</si>
  <si>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</si>
  <si>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</si>
  <si>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</si>
  <si>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</si>
  <si>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</si>
  <si>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</si>
  <si>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</si>
  <si>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</si>
  <si>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</si>
  <si>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</si>
  <si>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</si>
  <si>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</si>
  <si>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</si>
  <si>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</si>
  <si>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</si>
  <si>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</si>
  <si>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</si>
  <si>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</si>
  <si>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</si>
  <si>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</si>
  <si>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</si>
  <si>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</si>
  <si>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</si>
  <si>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</si>
  <si>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</si>
  <si>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</si>
  <si>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</si>
  <si>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</si>
  <si>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</si>
  <si>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</si>
  <si>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</si>
  <si>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</si>
  <si>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</si>
  <si>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</si>
  <si>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</si>
  <si>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</si>
  <si>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</si>
  <si>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</si>
  <si>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</si>
  <si>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</si>
  <si>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</si>
  <si>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</si>
  <si>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</si>
  <si>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</si>
  <si>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</si>
  <si>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</si>
  <si>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</si>
  <si>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</si>
  <si>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</si>
  <si>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</si>
  <si>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</si>
  <si>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</si>
  <si>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</si>
  <si>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</si>
  <si>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</si>
  <si>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</si>
  <si>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</si>
  <si>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</si>
  <si>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</si>
  <si>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</si>
  <si>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</si>
  <si>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</si>
  <si>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</si>
  <si>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</si>
  <si>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</si>
  <si>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</si>
  <si>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</si>
  <si>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</si>
  <si>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</si>
  <si>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</si>
  <si>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</si>
  <si>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</si>
  <si>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</si>
  <si>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</si>
  <si>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</si>
  <si>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</si>
  <si>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</si>
  <si>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</si>
  <si>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</si>
  <si>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</si>
  <si>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</si>
  <si>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</si>
  <si>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</si>
  <si>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</si>
  <si>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</si>
  <si>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</si>
  <si>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</si>
  <si>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</si>
  <si>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</si>
  <si>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</si>
  <si>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</si>
  <si>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</si>
  <si>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</si>
  <si>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</si>
  <si>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</si>
  <si>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</si>
  <si>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</si>
  <si>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</si>
  <si>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</si>
  <si>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</si>
  <si>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</si>
  <si>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</si>
  <si>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</si>
  <si>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</si>
  <si>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</si>
  <si>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</si>
  <si>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</si>
  <si>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</si>
  <si>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</si>
  <si>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</si>
  <si>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</si>
  <si>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</si>
  <si>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</si>
  <si>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</si>
  <si>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</si>
  <si>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</si>
  <si>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</si>
  <si>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</si>
  <si>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</si>
  <si>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</si>
  <si>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</si>
  <si>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</si>
  <si>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</si>
  <si>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</si>
  <si>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</si>
  <si>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</si>
  <si>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</si>
  <si>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</si>
  <si>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</si>
  <si>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</si>
  <si>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</si>
  <si>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</si>
  <si>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</si>
  <si>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</si>
  <si>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</si>
  <si>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</si>
  <si>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</si>
  <si>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</si>
  <si>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</si>
  <si>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</si>
  <si>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</si>
  <si>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</si>
  <si>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</si>
  <si>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</si>
  <si>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</si>
  <si>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</si>
  <si>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</si>
  <si>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</si>
  <si>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</si>
  <si>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</si>
  <si>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</si>
  <si>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</si>
  <si>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</si>
  <si>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</si>
  <si>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</si>
  <si>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</si>
  <si>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</si>
  <si>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</si>
  <si>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</si>
  <si>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</si>
  <si>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</si>
  <si>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</si>
  <si>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</si>
  <si>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</si>
  <si>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</si>
  <si>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</si>
  <si>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</si>
  <si>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</si>
  <si>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</si>
  <si>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</si>
  <si>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</si>
  <si>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</si>
  <si>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</si>
  <si>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</si>
  <si>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</si>
  <si>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</si>
  <si>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</si>
  <si>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</si>
  <si>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</si>
  <si>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</si>
  <si>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</si>
  <si>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</si>
  <si>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</si>
  <si>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</si>
  <si>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</si>
  <si>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</si>
  <si>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</si>
  <si>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</si>
  <si>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</si>
  <si>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</si>
  <si>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</si>
  <si>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</si>
  <si>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</si>
  <si>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</si>
  <si>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</si>
  <si>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</si>
  <si>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</si>
  <si>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</si>
  <si>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</si>
  <si>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</si>
  <si>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</si>
  <si>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</si>
  <si>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</si>
  <si>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</si>
  <si>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</si>
  <si>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</si>
  <si>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</si>
  <si>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</si>
  <si>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</si>
  <si>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</si>
  <si>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</si>
  <si>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</si>
  <si>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</si>
  <si>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</si>
  <si>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</si>
  <si>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</si>
  <si>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</si>
  <si>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</si>
  <si>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</si>
  <si>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</si>
  <si>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</si>
  <si>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</si>
  <si>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</si>
  <si>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</si>
  <si>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</si>
  <si>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</si>
  <si>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</si>
  <si>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</si>
  <si>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</si>
  <si>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</si>
  <si>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</si>
  <si>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</si>
  <si>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</si>
  <si>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</si>
  <si>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</si>
  <si>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</si>
  <si>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</si>
  <si>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</si>
  <si>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</si>
  <si>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国見町下水道事業会計</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</si>
  <si>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</si>
  <si>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</si>
  <si>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</si>
  <si>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</si>
  <si>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</si>
  <si>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</si>
  <si>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</si>
  <si>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</si>
  <si>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</si>
  <si>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</si>
  <si>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</si>
  <si>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</si>
  <si>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</si>
  <si>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</si>
  <si>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</si>
  <si>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</si>
  <si>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</si>
  <si>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</si>
  <si>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</si>
  <si>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</si>
  <si>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</si>
  <si>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</si>
  <si>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</si>
  <si>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</si>
  <si>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</si>
  <si>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</si>
  <si>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</si>
  <si>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</si>
  <si>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</si>
  <si>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</si>
  <si>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</si>
  <si>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</si>
  <si>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</si>
  <si>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</si>
  <si>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</si>
  <si>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</si>
  <si>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</si>
  <si>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</si>
  <si>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</si>
  <si>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</si>
  <si>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</si>
  <si>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</si>
  <si>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</si>
  <si>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</si>
  <si>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</si>
  <si>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</si>
  <si>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</si>
  <si>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</si>
  <si>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</si>
  <si>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</si>
  <si>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</si>
  <si>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</si>
  <si>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</si>
  <si>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</si>
  <si>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</si>
  <si>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</si>
  <si>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</si>
  <si>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</si>
  <si>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</si>
  <si>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</si>
  <si>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</si>
  <si>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</si>
  <si>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</si>
  <si>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</si>
  <si>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</si>
  <si>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</si>
  <si>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</si>
  <si>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</si>
  <si>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</si>
  <si>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</si>
  <si>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</si>
  <si>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</si>
  <si>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</si>
  <si>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</si>
  <si>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</si>
  <si>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</si>
  <si>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</si>
  <si>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</si>
  <si>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</si>
  <si>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</si>
  <si>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</si>
  <si>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</si>
  <si>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</si>
  <si>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</si>
  <si>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</si>
  <si>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</si>
  <si>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</si>
  <si>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</si>
  <si>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</si>
  <si>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</si>
  <si>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</si>
  <si>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</si>
  <si>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</si>
  <si>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</si>
  <si>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</si>
  <si>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</si>
  <si>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</si>
  <si>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</si>
  <si>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</si>
  <si>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</si>
  <si>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</si>
  <si>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</si>
  <si>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</si>
  <si>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</si>
  <si>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</si>
  <si>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</si>
  <si>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</si>
  <si>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</si>
  <si>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</si>
  <si>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</si>
  <si>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</si>
  <si>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</si>
  <si>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</si>
  <si>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</si>
  <si>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</si>
  <si>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</si>
  <si>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</si>
  <si>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</si>
  <si>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</si>
  <si>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</si>
  <si>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</si>
  <si>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</si>
  <si>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</si>
  <si>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</si>
  <si>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</si>
  <si>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</si>
  <si>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</si>
  <si>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</si>
  <si>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</si>
  <si>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</si>
  <si>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</si>
  <si>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</si>
  <si>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</si>
  <si>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</si>
  <si>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</si>
  <si>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</si>
  <si>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</si>
  <si>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</si>
  <si>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国見町水道事業会計</t>
  </si>
  <si>
    <t>国見町介護保険特別会計（保険事業勘定）</t>
  </si>
  <si>
    <t>国見町下水道事業会計</t>
  </si>
  <si>
    <t>国見町国民健康保険特別会計</t>
  </si>
  <si>
    <t>国見町後期高齢者医療特別会計</t>
  </si>
  <si>
    <t>国見町渇水対策施設特別会計</t>
  </si>
  <si>
    <t>国見町土地開発事業特別会計</t>
  </si>
  <si>
    <t>その他会計（赤字）</t>
  </si>
  <si>
    <t>その他会計（黒字）</t>
  </si>
  <si>
    <t>R02</t>
    <phoneticPr fontId="5"/>
  </si>
  <si>
    <t>R03</t>
    <phoneticPr fontId="5"/>
  </si>
  <si>
    <t>R04</t>
    <phoneticPr fontId="5"/>
  </si>
  <si>
    <t>R05</t>
    <phoneticPr fontId="5"/>
  </si>
  <si>
    <t>R06</t>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</si>
  <si>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</si>
  <si>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</si>
  <si>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</si>
  <si>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</si>
  <si>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</si>
  <si>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</si>
  <si>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</si>
  <si>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</si>
  <si>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</si>
  <si>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</si>
  <si>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</si>
  <si>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</si>
  <si>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</si>
  <si>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国見町渇水対策施設特別会計基金</t>
    <rPh sb="0" eb="3">
      <t>クニミマチ</t>
    </rPh>
    <rPh sb="3" eb="7">
      <t>カッスイタイサク</t>
    </rPh>
    <rPh sb="7" eb="11">
      <t>シセツトクベツ</t>
    </rPh>
    <rPh sb="11" eb="13">
      <t>カイケイ</t>
    </rPh>
    <rPh sb="13" eb="15">
      <t>キキン</t>
    </rPh>
    <phoneticPr fontId="5"/>
  </si>
  <si>
    <t>国見町文教施設整備基金</t>
    <rPh sb="0" eb="3">
      <t>クニミマチ</t>
    </rPh>
    <rPh sb="3" eb="7">
      <t>ブンキョウシセツ</t>
    </rPh>
    <rPh sb="7" eb="9">
      <t>セイビ</t>
    </rPh>
    <rPh sb="9" eb="11">
      <t>キキン</t>
    </rPh>
    <phoneticPr fontId="2"/>
  </si>
  <si>
    <t>国見町公共施設整備基金</t>
    <rPh sb="0" eb="3">
      <t>クニミマチ</t>
    </rPh>
    <rPh sb="3" eb="7">
      <t>コウキョウシセツ</t>
    </rPh>
    <rPh sb="7" eb="11">
      <t>セイビキキン</t>
    </rPh>
    <phoneticPr fontId="2"/>
  </si>
  <si>
    <t>国見町ふるさと振興基金</t>
    <rPh sb="0" eb="3">
      <t>クニミマチ</t>
    </rPh>
    <rPh sb="7" eb="11">
      <t>シンコウキキン</t>
    </rPh>
    <phoneticPr fontId="2"/>
  </si>
  <si>
    <t>国見町ふれあい福祉基金</t>
    <rPh sb="0" eb="3">
      <t>クニミマチ</t>
    </rPh>
    <rPh sb="7" eb="11">
      <t>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</si>
</sst>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AB30F91-E2EC-4AA8-95E3-5AF2514A0789}"/>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3C17C0E5-91CB-4B47-A0C3-84ADD3A737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E9F-4E68-8F4D-4FBFE89B22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80913</c:v>
                </c:pt>
                <c:pt idx="1">
                  <c:v>60171</c:v>
                </c:pt>
                <c:pt idx="2">
                  <c:v>43864</c:v>
                </c:pt>
                <c:pt idx="3">
                  <c:v>77172</c:v>
                </c:pt>
                <c:pt idx="4">
                  <c:v>129947</c:v>
                </c:pt>
              </c:numCache>
            </c:numRef>
          </c:val>
          <c:smooth val="0"/>
          <c:extLst>
            <c:ext xmlns:c16="http://schemas.microsoft.com/office/drawing/2014/chart" uri="{C3380CC4-5D6E-409C-BE32-E72D297353CC}">
              <c16:uniqueId val="{00000001-9E9F-4E68-8F4D-4FBFE89B22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16.989999999999998</c:v>
                </c:pt>
                <c:pt idx="1">
                  <c:v>13.5</c:v>
                </c:pt>
                <c:pt idx="2">
                  <c:v>17.11</c:v>
                </c:pt>
                <c:pt idx="3">
                  <c:v>15.16</c:v>
                </c:pt>
                <c:pt idx="4">
                  <c:v>13.06</c:v>
                </c:pt>
              </c:numCache>
            </c:numRef>
          </c:val>
          <c:extLst>
            <c:ext xmlns:c16="http://schemas.microsoft.com/office/drawing/2014/chart" uri="{C3380CC4-5D6E-409C-BE32-E72D297353CC}">
              <c16:uniqueId val="{00000000-EED5-48A0-A499-1E5A27E7FF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22.62</c:v>
                </c:pt>
                <c:pt idx="1">
                  <c:v>21.42</c:v>
                </c:pt>
                <c:pt idx="2">
                  <c:v>23.07</c:v>
                </c:pt>
                <c:pt idx="3">
                  <c:v>22.52</c:v>
                </c:pt>
                <c:pt idx="4">
                  <c:v>22.28</c:v>
                </c:pt>
              </c:numCache>
            </c:numRef>
          </c:val>
          <c:extLst>
            <c:ext xmlns:c16="http://schemas.microsoft.com/office/drawing/2014/chart" uri="{C3380CC4-5D6E-409C-BE32-E72D297353CC}">
              <c16:uniqueId val="{00000001-EED5-48A0-A499-1E5A27E7FF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7.62</c:v>
                </c:pt>
                <c:pt idx="1">
                  <c:v>6.27</c:v>
                </c:pt>
                <c:pt idx="2">
                  <c:v>11.8</c:v>
                </c:pt>
                <c:pt idx="3">
                  <c:v>6.94</c:v>
                </c:pt>
                <c:pt idx="4">
                  <c:v>5.63</c:v>
                </c:pt>
              </c:numCache>
            </c:numRef>
          </c:val>
          <c:smooth val="0"/>
          <c:extLst>
            <c:ext xmlns:c16="http://schemas.microsoft.com/office/drawing/2014/chart" uri="{C3380CC4-5D6E-409C-BE32-E72D297353CC}">
              <c16:uniqueId val="{00000002-EED5-48A0-A499-1E5A27E7FF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0.22</c:v>
                </c:pt>
                <c:pt idx="4">
                  <c:v>#N/A</c:v>
                </c:pt>
                <c:pt idx="5">
                  <c:v>0</c:v>
                </c:pt>
                <c:pt idx="6">
                  <c:v>0</c:v>
                </c:pt>
                <c:pt idx="7">
                  <c:v>0</c:v>
                </c:pt>
                <c:pt idx="8">
                  <c:v>0</c:v>
                </c:pt>
                <c:pt idx="9">
                  <c:v>0</c:v>
                </c:pt>
              </c:numCache>
            </c:numRef>
          </c:val>
          <c:extLst>
            <c:ext xmlns:c16="http://schemas.microsoft.com/office/drawing/2014/chart" uri="{C3380CC4-5D6E-409C-BE32-E72D297353CC}">
              <c16:uniqueId val="{00000000-74DE-4C51-A844-5145103AD8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DE-4C51-A844-5145103AD81A}"/>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4DE-4C51-A844-5145103AD81A}"/>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0.04</c:v>
                </c:pt>
                <c:pt idx="8">
                  <c:v>#N/A</c:v>
                </c:pt>
                <c:pt idx="9">
                  <c:v>0.01</c:v>
                </c:pt>
              </c:numCache>
            </c:numRef>
          </c:val>
          <c:extLst>
            <c:ext xmlns:c16="http://schemas.microsoft.com/office/drawing/2014/chart" uri="{C3380CC4-5D6E-409C-BE32-E72D297353CC}">
              <c16:uniqueId val="{00000003-74DE-4C51-A844-5145103AD81A}"/>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0.05</c:v>
                </c:pt>
                <c:pt idx="4">
                  <c:v>#N/A</c:v>
                </c:pt>
                <c:pt idx="5">
                  <c:v>0.28000000000000003</c:v>
                </c:pt>
                <c:pt idx="6">
                  <c:v>#N/A</c:v>
                </c:pt>
                <c:pt idx="7">
                  <c:v>0.05</c:v>
                </c:pt>
                <c:pt idx="8">
                  <c:v>#N/A</c:v>
                </c:pt>
                <c:pt idx="9">
                  <c:v>7.0000000000000007E-2</c:v>
                </c:pt>
              </c:numCache>
            </c:numRef>
          </c:val>
          <c:extLst>
            <c:ext xmlns:c16="http://schemas.microsoft.com/office/drawing/2014/chart" uri="{C3380CC4-5D6E-409C-BE32-E72D297353CC}">
              <c16:uniqueId val="{00000004-74DE-4C51-A844-5145103AD81A}"/>
            </c:ext>
          </c:extLst>
        </c:ser>
        <c:ser>
          <c:idx val="5"/>
          <c:order val="5"/>
          <c:tx>
            <c:strRef>
              <c:f>データシート!$A$32</c:f>
              <c:strCache>
                <c:ptCount val="1"/>
                <c:pt idx="0">
                  <c:v>国見町国民健康保険特別会計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0.78</c:v>
                </c:pt>
                <c:pt idx="2">
                  <c:v>#N/A</c:v>
                </c:pt>
                <c:pt idx="3">
                  <c:v>0.68</c:v>
                </c:pt>
                <c:pt idx="4">
                  <c:v>#N/A</c:v>
                </c:pt>
                <c:pt idx="5">
                  <c:v>0.54</c:v>
                </c:pt>
                <c:pt idx="6">
                  <c:v>#N/A</c:v>
                </c:pt>
                <c:pt idx="7">
                  <c:v>0.54</c:v>
                </c:pt>
                <c:pt idx="8">
                  <c:v>#N/A</c:v>
                </c:pt>
                <c:pt idx="9">
                  <c:v>0.26</c:v>
                </c:pt>
              </c:numCache>
            </c:numRef>
          </c:val>
          <c:extLst>
            <c:ext xmlns:c16="http://schemas.microsoft.com/office/drawing/2014/chart" uri="{C3380CC4-5D6E-409C-BE32-E72D297353CC}">
              <c16:uniqueId val="{00000005-74DE-4C51-A844-5145103AD81A}"/>
            </c:ext>
          </c:extLst>
        </c:ser>
        <c:ser>
          <c:idx val="6"/>
          <c:order val="6"/>
          <c:tx>
            <c:strRef>
              <c:f>データシート!$A$33</c:f>
              <c:strCache>
                <c:ptCount val="1"/>
                <c:pt idx="0">
                  <c:v>国見町下水道事業会計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c:v>
                </c:pt>
                <c:pt idx="8">
                  <c:v>#N/A</c:v>
                </c:pt>
                <c:pt idx="9">
                  <c:v>0.49</c:v>
                </c:pt>
              </c:numCache>
            </c:numRef>
          </c:val>
          <c:extLst>
            <c:ext xmlns:c16="http://schemas.microsoft.com/office/drawing/2014/chart" uri="{C3380CC4-5D6E-409C-BE32-E72D297353CC}">
              <c16:uniqueId val="{00000006-74DE-4C51-A844-5145103AD81A}"/>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1.32</c:v>
                </c:pt>
                <c:pt idx="2">
                  <c:v>#N/A</c:v>
                </c:pt>
                <c:pt idx="3">
                  <c:v>1.26</c:v>
                </c:pt>
                <c:pt idx="4">
                  <c:v>#N/A</c:v>
                </c:pt>
                <c:pt idx="5">
                  <c:v>1.88</c:v>
                </c:pt>
                <c:pt idx="6">
                  <c:v>#N/A</c:v>
                </c:pt>
                <c:pt idx="7">
                  <c:v>0.89</c:v>
                </c:pt>
                <c:pt idx="8">
                  <c:v>#N/A</c:v>
                </c:pt>
                <c:pt idx="9">
                  <c:v>0.69</c:v>
                </c:pt>
              </c:numCache>
            </c:numRef>
          </c:val>
          <c:extLst>
            <c:ext xmlns:c16="http://schemas.microsoft.com/office/drawing/2014/chart" uri="{C3380CC4-5D6E-409C-BE32-E72D297353CC}">
              <c16:uniqueId val="{00000007-74DE-4C51-A844-5145103AD81A}"/>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10.87</c:v>
                </c:pt>
                <c:pt idx="2">
                  <c:v>#N/A</c:v>
                </c:pt>
                <c:pt idx="3">
                  <c:v>10.36</c:v>
                </c:pt>
                <c:pt idx="4">
                  <c:v>#N/A</c:v>
                </c:pt>
                <c:pt idx="5">
                  <c:v>10.220000000000001</c:v>
                </c:pt>
                <c:pt idx="6">
                  <c:v>#N/A</c:v>
                </c:pt>
                <c:pt idx="7">
                  <c:v>9.11</c:v>
                </c:pt>
                <c:pt idx="8">
                  <c:v>#N/A</c:v>
                </c:pt>
                <c:pt idx="9">
                  <c:v>7.87</c:v>
                </c:pt>
              </c:numCache>
            </c:numRef>
          </c:val>
          <c:extLst>
            <c:ext xmlns:c16="http://schemas.microsoft.com/office/drawing/2014/chart" uri="{C3380CC4-5D6E-409C-BE32-E72D297353CC}">
              <c16:uniqueId val="{00000008-74DE-4C51-A844-5145103AD8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16.989999999999998</c:v>
                </c:pt>
                <c:pt idx="2">
                  <c:v>#N/A</c:v>
                </c:pt>
                <c:pt idx="3">
                  <c:v>13.47</c:v>
                </c:pt>
                <c:pt idx="4">
                  <c:v>#N/A</c:v>
                </c:pt>
                <c:pt idx="5">
                  <c:v>17.100000000000001</c:v>
                </c:pt>
                <c:pt idx="6">
                  <c:v>#N/A</c:v>
                </c:pt>
                <c:pt idx="7">
                  <c:v>15.11</c:v>
                </c:pt>
                <c:pt idx="8">
                  <c:v>#N/A</c:v>
                </c:pt>
                <c:pt idx="9">
                  <c:v>13.04</c:v>
                </c:pt>
              </c:numCache>
            </c:numRef>
          </c:val>
          <c:extLst>
            <c:ext xmlns:c16="http://schemas.microsoft.com/office/drawing/2014/chart" uri="{C3380CC4-5D6E-409C-BE32-E72D297353CC}">
              <c16:uniqueId val="{00000009-74DE-4C51-A844-5145103AD8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599</c:v>
                </c:pt>
                <c:pt idx="5">
                  <c:v>608</c:v>
                </c:pt>
                <c:pt idx="8">
                  <c:v>614</c:v>
                </c:pt>
                <c:pt idx="11">
                  <c:v>619</c:v>
                </c:pt>
                <c:pt idx="14">
                  <c:v>631</c:v>
                </c:pt>
              </c:numCache>
            </c:numRef>
          </c:val>
          <c:extLst>
            <c:ext xmlns:c16="http://schemas.microsoft.com/office/drawing/2014/chart" uri="{C3380CC4-5D6E-409C-BE32-E72D297353CC}">
              <c16:uniqueId val="{00000000-7C4E-4B75-9E4E-EFDB801704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4E-4B75-9E4E-EFDB801704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0</c:v>
                </c:pt>
                <c:pt idx="9">
                  <c:v>0</c:v>
                </c:pt>
                <c:pt idx="12">
                  <c:v>5</c:v>
                </c:pt>
              </c:numCache>
            </c:numRef>
          </c:val>
          <c:extLst>
            <c:ext xmlns:c16="http://schemas.microsoft.com/office/drawing/2014/chart" uri="{C3380CC4-5D6E-409C-BE32-E72D297353CC}">
              <c16:uniqueId val="{00000002-7C4E-4B75-9E4E-EFDB801704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336</c:v>
                </c:pt>
                <c:pt idx="3">
                  <c:v>336</c:v>
                </c:pt>
                <c:pt idx="6">
                  <c:v>410</c:v>
                </c:pt>
                <c:pt idx="9">
                  <c:v>411</c:v>
                </c:pt>
                <c:pt idx="12">
                  <c:v>401</c:v>
                </c:pt>
              </c:numCache>
            </c:numRef>
          </c:val>
          <c:extLst>
            <c:ext xmlns:c16="http://schemas.microsoft.com/office/drawing/2014/chart" uri="{C3380CC4-5D6E-409C-BE32-E72D297353CC}">
              <c16:uniqueId val="{00000003-7C4E-4B75-9E4E-EFDB801704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75</c:v>
                </c:pt>
                <c:pt idx="3">
                  <c:v>82</c:v>
                </c:pt>
                <c:pt idx="6">
                  <c:v>64</c:v>
                </c:pt>
                <c:pt idx="9">
                  <c:v>68</c:v>
                </c:pt>
                <c:pt idx="12">
                  <c:v>75</c:v>
                </c:pt>
              </c:numCache>
            </c:numRef>
          </c:val>
          <c:extLst>
            <c:ext xmlns:c16="http://schemas.microsoft.com/office/drawing/2014/chart" uri="{C3380CC4-5D6E-409C-BE32-E72D297353CC}">
              <c16:uniqueId val="{00000004-7C4E-4B75-9E4E-EFDB801704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4E-4B75-9E4E-EFDB801704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4E-4B75-9E4E-EFDB801704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267</c:v>
                </c:pt>
                <c:pt idx="3">
                  <c:v>266</c:v>
                </c:pt>
                <c:pt idx="6">
                  <c:v>267</c:v>
                </c:pt>
                <c:pt idx="9">
                  <c:v>260</c:v>
                </c:pt>
                <c:pt idx="12">
                  <c:v>285</c:v>
                </c:pt>
              </c:numCache>
            </c:numRef>
          </c:val>
          <c:extLst>
            <c:ext xmlns:c16="http://schemas.microsoft.com/office/drawing/2014/chart" uri="{C3380CC4-5D6E-409C-BE32-E72D297353CC}">
              <c16:uniqueId val="{00000007-7C4E-4B75-9E4E-EFDB801704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c:v>
                </c:pt>
                <c:pt idx="2">
                  <c:v>#N/A</c:v>
                </c:pt>
                <c:pt idx="3">
                  <c:v>#N/A</c:v>
                </c:pt>
                <c:pt idx="4">
                  <c:v>77</c:v>
                </c:pt>
                <c:pt idx="5">
                  <c:v>#N/A</c:v>
                </c:pt>
                <c:pt idx="6">
                  <c:v>#N/A</c:v>
                </c:pt>
                <c:pt idx="7">
                  <c:v>127</c:v>
                </c:pt>
                <c:pt idx="8">
                  <c:v>#N/A</c:v>
                </c:pt>
                <c:pt idx="9">
                  <c:v>#N/A</c:v>
                </c:pt>
                <c:pt idx="10">
                  <c:v>120</c:v>
                </c:pt>
                <c:pt idx="11">
                  <c:v>#N/A</c:v>
                </c:pt>
                <c:pt idx="12">
                  <c:v>#N/A</c:v>
                </c:pt>
                <c:pt idx="13">
                  <c:v>135</c:v>
                </c:pt>
                <c:pt idx="14">
                  <c:v>#N/A</c:v>
                </c:pt>
              </c:numCache>
            </c:numRef>
          </c:val>
          <c:smooth val="0"/>
          <c:extLst>
            <c:ext xmlns:c16="http://schemas.microsoft.com/office/drawing/2014/chart" uri="{C3380CC4-5D6E-409C-BE32-E72D297353CC}">
              <c16:uniqueId val="{00000008-7C4E-4B75-9E4E-EFDB801704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7146</c:v>
                </c:pt>
                <c:pt idx="5">
                  <c:v>6894</c:v>
                </c:pt>
                <c:pt idx="8">
                  <c:v>6550</c:v>
                </c:pt>
                <c:pt idx="11">
                  <c:v>6354</c:v>
                </c:pt>
                <c:pt idx="14">
                  <c:v>6193</c:v>
                </c:pt>
              </c:numCache>
            </c:numRef>
          </c:val>
          <c:extLst>
            <c:ext xmlns:c16="http://schemas.microsoft.com/office/drawing/2014/chart" uri="{C3380CC4-5D6E-409C-BE32-E72D297353CC}">
              <c16:uniqueId val="{00000000-893F-4000-847C-0B1CAE420E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149</c:v>
                </c:pt>
                <c:pt idx="5">
                  <c:v>135</c:v>
                </c:pt>
                <c:pt idx="8">
                  <c:v>124</c:v>
                </c:pt>
                <c:pt idx="11">
                  <c:v>68</c:v>
                </c:pt>
                <c:pt idx="14">
                  <c:v>62</c:v>
                </c:pt>
              </c:numCache>
            </c:numRef>
          </c:val>
          <c:extLst>
            <c:ext xmlns:c16="http://schemas.microsoft.com/office/drawing/2014/chart" uri="{C3380CC4-5D6E-409C-BE32-E72D297353CC}">
              <c16:uniqueId val="{00000001-893F-4000-847C-0B1CAE420E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1873</c:v>
                </c:pt>
                <c:pt idx="5">
                  <c:v>2546</c:v>
                </c:pt>
                <c:pt idx="8">
                  <c:v>2189</c:v>
                </c:pt>
                <c:pt idx="11">
                  <c:v>2301</c:v>
                </c:pt>
                <c:pt idx="14">
                  <c:v>2279</c:v>
                </c:pt>
              </c:numCache>
            </c:numRef>
          </c:val>
          <c:extLst>
            <c:ext xmlns:c16="http://schemas.microsoft.com/office/drawing/2014/chart" uri="{C3380CC4-5D6E-409C-BE32-E72D297353CC}">
              <c16:uniqueId val="{00000002-893F-4000-847C-0B1CAE420E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3F-4000-847C-0B1CAE420E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3F-4000-847C-0B1CAE420E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3F-4000-847C-0B1CAE420E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390</c:v>
                </c:pt>
                <c:pt idx="3">
                  <c:v>355</c:v>
                </c:pt>
                <c:pt idx="6">
                  <c:v>309</c:v>
                </c:pt>
                <c:pt idx="9">
                  <c:v>388</c:v>
                </c:pt>
                <c:pt idx="12">
                  <c:v>334</c:v>
                </c:pt>
              </c:numCache>
            </c:numRef>
          </c:val>
          <c:extLst>
            <c:ext xmlns:c16="http://schemas.microsoft.com/office/drawing/2014/chart" uri="{C3380CC4-5D6E-409C-BE32-E72D297353CC}">
              <c16:uniqueId val="{00000006-893F-4000-847C-0B1CAE420E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2711</c:v>
                </c:pt>
                <c:pt idx="3">
                  <c:v>2552</c:v>
                </c:pt>
                <c:pt idx="6">
                  <c:v>2318</c:v>
                </c:pt>
                <c:pt idx="9">
                  <c:v>2059</c:v>
                </c:pt>
                <c:pt idx="12">
                  <c:v>1882</c:v>
                </c:pt>
              </c:numCache>
            </c:numRef>
          </c:val>
          <c:extLst>
            <c:ext xmlns:c16="http://schemas.microsoft.com/office/drawing/2014/chart" uri="{C3380CC4-5D6E-409C-BE32-E72D297353CC}">
              <c16:uniqueId val="{00000007-893F-4000-847C-0B1CAE420E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922</c:v>
                </c:pt>
                <c:pt idx="3">
                  <c:v>931</c:v>
                </c:pt>
                <c:pt idx="6">
                  <c:v>862</c:v>
                </c:pt>
                <c:pt idx="9">
                  <c:v>802</c:v>
                </c:pt>
                <c:pt idx="12">
                  <c:v>734</c:v>
                </c:pt>
              </c:numCache>
            </c:numRef>
          </c:val>
          <c:extLst>
            <c:ext xmlns:c16="http://schemas.microsoft.com/office/drawing/2014/chart" uri="{C3380CC4-5D6E-409C-BE32-E72D297353CC}">
              <c16:uniqueId val="{00000008-893F-4000-847C-0B1CAE420E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127</c:v>
                </c:pt>
              </c:numCache>
            </c:numRef>
          </c:val>
          <c:extLst>
            <c:ext xmlns:c16="http://schemas.microsoft.com/office/drawing/2014/chart" uri="{C3380CC4-5D6E-409C-BE32-E72D297353CC}">
              <c16:uniqueId val="{00000009-893F-4000-847C-0B1CAE420E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5819</c:v>
                </c:pt>
                <c:pt idx="3">
                  <c:v>5816</c:v>
                </c:pt>
                <c:pt idx="6">
                  <c:v>5666</c:v>
                </c:pt>
                <c:pt idx="9">
                  <c:v>5441</c:v>
                </c:pt>
                <c:pt idx="12">
                  <c:v>5472</c:v>
                </c:pt>
              </c:numCache>
            </c:numRef>
          </c:val>
          <c:extLst>
            <c:ext xmlns:c16="http://schemas.microsoft.com/office/drawing/2014/chart" uri="{C3380CC4-5D6E-409C-BE32-E72D297353CC}">
              <c16:uniqueId val="{0000000A-893F-4000-847C-0B1CAE420E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674</c:v>
                </c:pt>
                <c:pt idx="2">
                  <c:v>#N/A</c:v>
                </c:pt>
                <c:pt idx="3">
                  <c:v>#N/A</c:v>
                </c:pt>
                <c:pt idx="4">
                  <c:v>78</c:v>
                </c:pt>
                <c:pt idx="5">
                  <c:v>#N/A</c:v>
                </c:pt>
                <c:pt idx="6">
                  <c:v>#N/A</c:v>
                </c:pt>
                <c:pt idx="7">
                  <c:v>291</c:v>
                </c:pt>
                <c:pt idx="8">
                  <c:v>#N/A</c:v>
                </c:pt>
                <c:pt idx="9">
                  <c:v>#N/A</c:v>
                </c:pt>
                <c:pt idx="10">
                  <c:v>0</c:v>
                </c:pt>
                <c:pt idx="11">
                  <c:v>#N/A</c:v>
                </c:pt>
                <c:pt idx="12">
                  <c:v>#N/A</c:v>
                </c:pt>
                <c:pt idx="13">
                  <c:v>16</c:v>
                </c:pt>
                <c:pt idx="14">
                  <c:v>#N/A</c:v>
                </c:pt>
              </c:numCache>
            </c:numRef>
          </c:val>
          <c:smooth val="0"/>
          <c:extLst>
            <c:ext xmlns:c16="http://schemas.microsoft.com/office/drawing/2014/chart" uri="{C3380CC4-5D6E-409C-BE32-E72D297353CC}">
              <c16:uniqueId val="{0000000B-893F-4000-847C-0B1CAE420E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865</c:v>
                </c:pt>
                <c:pt idx="1">
                  <c:v>865</c:v>
                </c:pt>
                <c:pt idx="2">
                  <c:v>866</c:v>
                </c:pt>
              </c:numCache>
            </c:numRef>
          </c:val>
          <c:extLst>
            <c:ext xmlns:c16="http://schemas.microsoft.com/office/drawing/2014/chart" uri="{C3380CC4-5D6E-409C-BE32-E72D297353CC}">
              <c16:uniqueId val="{00000000-757F-463B-8985-E1F56486B2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57F-463B-8985-E1F56486B2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1421</c:v>
                </c:pt>
                <c:pt idx="1">
                  <c:v>1476</c:v>
                </c:pt>
                <c:pt idx="2">
                  <c:v>1462</c:v>
                </c:pt>
              </c:numCache>
            </c:numRef>
          </c:val>
          <c:extLst>
            <c:ext xmlns:c16="http://schemas.microsoft.com/office/drawing/2014/chart" uri="{C3380CC4-5D6E-409C-BE32-E72D297353CC}">
              <c16:uniqueId val="{00000002-757F-463B-8985-E1F56486B2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年福島県沖地震に係る災害復旧事業債の償還開始等による償還元金の増加及び平成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年度借入の被災庁舎建設事業の利率見直し等による償還利子の増加等により、元利償還金が増加したため、実質公債費比率の分子は前年度比で増となった。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地方債の発行抑制や積極的な繰上償還などに計画的に取り組む必要がある。また、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一般会計等に係る地方債の現在高は微増となったものの、公営企業債等繰入見込額や組合等負担金見込額、退職手当負担見込額は減少となり、将来負担額全体で減少となった。</a:t>
          </a:r>
        </a:p>
        <a:p>
          <a:r>
            <a:rPr kumimoji="1" lang="ja-JP" altLang="en-US" sz="1400">
              <a:latin typeface="ＭＳ ゴシック" pitchFamily="49" charset="-128"/>
              <a:ea typeface="ＭＳ ゴシック" pitchFamily="49" charset="-128"/>
            </a:rPr>
            <a:t>　一方、充当可能財源は一部基金の取崩し及び基準財政需要額算入見込額の減少により、充当可能財源全体では減少となった。結果的に充当可能財源の減少額が将来負担額の減少額を上回ったため、分子全体としては微増となった。</a:t>
          </a:r>
        </a:p>
        <a:p>
          <a:r>
            <a:rPr kumimoji="1" lang="ja-JP" altLang="en-US" sz="1400">
              <a:latin typeface="ＭＳ ゴシック" pitchFamily="49" charset="-128"/>
              <a:ea typeface="ＭＳ ゴシック" pitchFamily="49" charset="-128"/>
            </a:rPr>
            <a:t>　分子は増加したものの、積極的な繰上償還により借入額と償還額のバランスをとったことで、地方債残高の増加の抑制につながった。一方で、令和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年度同意に係る地方債の繰越分も多く、令和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年度の地方債残高が増加する恐れもあることから、引き続き地方債の発行抑制や積極的な繰上償還等が必要である。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百万円の減少となった。主な要因としては、ふるさと納税の増収により、国見町ふるさと振興基金に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百万円を積立てた一方で、事業充当のため国見町復興基金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百万円を取崩したこと等により、基金全体では減少となった。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・国見町文教施設整備基金：将来的な文教施設建設や維持修繕等に充当するための財源。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・国見町公共施設整備基金：公共施設の整備及び修繕に必要な財源を確保するための財源。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百万円取り崩し、「道の駅国見事業」「学校給食費無償化事業」「地域学校協働本部事業」等に充当した。また、今後の地域活性化事業に充当するために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百万円を取り崩し、地方創生道整備事業に充当したため、その他特定目的金全体では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・国見町公共施設整備基金：将来発生する公共施設維持修繕費等に充てるため、継続して積立する。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・利子分の増加によるもの。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・災害への備え等のため、現在の残高を維持できるよう努める。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8,095
8,025
37.95
7,308,395
6,738,801
507,747
3,886,928
5,480,641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町内人口の減少や全国平均を上回る高齢化率に加え、町内立地企業が少ないことにより財政基盤が弱く、類似団体の平均値を下回っている。歳入の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地方交付税が占めるなど、依然として財政基盤が脆弱である状態が続いている。国庫支出金や都道府県支出金を有効に活用しながら、歳出の見直しと施策の重点化の両立に努めることにより、財政の健全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90.7</a:t>
          </a:r>
          <a:r>
            <a:rPr kumimoji="1" lang="ja-JP" altLang="en-US" sz="1300">
              <a:latin typeface="ＭＳ Ｐゴシック" panose="020B0600070205080204" pitchFamily="50" charset="-128"/>
              <a:ea typeface="ＭＳ Ｐゴシック" panose="020B0600070205080204" pitchFamily="50" charset="-128"/>
            </a:rPr>
            <a:t>％となった。 この要因としては、分子では、扶助費が前年度と比較して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％減少したが、人件費が</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％、物件費が</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％それぞれ増加するなど経常的歳出全体としては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％増加した。分母となる経常的歳入においては、地方税が定額減税により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％減少したが、普通交付税や地方消費税交付金の増加により全体としては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％増加した。分子の増加率が分母の増加率を上回り前年比増となった。今後も指数の改善を図るために、効率的な行財政運営による歳出の削減と経常的な一般財源となる町税の確保が必要となる。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121391</xdr:rowOff>
    </xdr:from>
    <xdr:to>
      <xdr:col>23</xdr:col>
      <xdr:colOff>133350</xdr:colOff>
      <xdr:row>61</xdr:row>
      <xdr:rowOff>149543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7984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44979</xdr:rowOff>
    </xdr:from>
    <xdr:to>
      <xdr:col>19</xdr:col>
      <xdr:colOff>133350</xdr:colOff>
      <xdr:row>61</xdr:row>
      <xdr:rowOff>121391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03429"/>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61</xdr:row>
      <xdr:rowOff>44979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49137"/>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63077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491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98743</xdr:rowOff>
    </xdr:from>
    <xdr:to>
      <xdr:col>23</xdr:col>
      <xdr:colOff>184150</xdr:colOff>
      <xdr:row>62</xdr:row>
      <xdr:rowOff>28893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70820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70591</xdr:rowOff>
    </xdr:from>
    <xdr:to>
      <xdr:col>19</xdr:col>
      <xdr:colOff>184150</xdr:colOff>
      <xdr:row>62</xdr:row>
      <xdr:rowOff>741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156968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165629</xdr:rowOff>
    </xdr:from>
    <xdr:to>
      <xdr:col>15</xdr:col>
      <xdr:colOff>133350</xdr:colOff>
      <xdr:row>61</xdr:row>
      <xdr:rowOff>95779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105956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2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人当たりの人件費・物件費は給与改定や物価高騰等の影響により前年度よりも増加したが、類似団体の平均値は下回る決算額となった。</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148270</xdr:rowOff>
    </xdr:from>
    <xdr:to>
      <xdr:col>23</xdr:col>
      <xdr:colOff>133350</xdr:colOff>
      <xdr:row>81</xdr:row>
      <xdr:rowOff>168939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5720"/>
          <a:ext cx="8382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153716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41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148270</xdr:rowOff>
    </xdr:from>
    <xdr:to>
      <xdr:col>19</xdr:col>
      <xdr:colOff>133350</xdr:colOff>
      <xdr:row>82</xdr:row>
      <xdr:rowOff>4820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35720"/>
          <a:ext cx="8890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152394</xdr:rowOff>
    </xdr:from>
    <xdr:to>
      <xdr:col>15</xdr:col>
      <xdr:colOff>82550</xdr:colOff>
      <xdr:row>82</xdr:row>
      <xdr:rowOff>4820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9844"/>
          <a:ext cx="8890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135874</xdr:rowOff>
    </xdr:from>
    <xdr:to>
      <xdr:col>11</xdr:col>
      <xdr:colOff>31750</xdr:colOff>
      <xdr:row>81</xdr:row>
      <xdr:rowOff>152394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3324"/>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118139</xdr:rowOff>
    </xdr:from>
    <xdr:to>
      <xdr:col>23</xdr:col>
      <xdr:colOff>184150</xdr:colOff>
      <xdr:row>82</xdr:row>
      <xdr:rowOff>48289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39416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97470</xdr:rowOff>
    </xdr:from>
    <xdr:to>
      <xdr:col>19</xdr:col>
      <xdr:colOff>184150</xdr:colOff>
      <xdr:row>82</xdr:row>
      <xdr:rowOff>27620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37797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125470</xdr:rowOff>
    </xdr:from>
    <xdr:to>
      <xdr:col>15</xdr:col>
      <xdr:colOff>133350</xdr:colOff>
      <xdr:row>82</xdr:row>
      <xdr:rowOff>55620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1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40397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101594</xdr:rowOff>
    </xdr:from>
    <xdr:to>
      <xdr:col>11</xdr:col>
      <xdr:colOff>82550</xdr:colOff>
      <xdr:row>82</xdr:row>
      <xdr:rowOff>31744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7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85074</xdr:rowOff>
    </xdr:from>
    <xdr:to>
      <xdr:col>7</xdr:col>
      <xdr:colOff>31750</xdr:colOff>
      <xdr:row>82</xdr:row>
      <xdr:rowOff>15224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5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ポイント増加し、類似団体の中で高い水準にある。地域民間企業の平均給与の状況をふまえ、給与の適正化に努める。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134055</xdr:rowOff>
    </xdr:from>
    <xdr:to>
      <xdr:col>81</xdr:col>
      <xdr:colOff>44450</xdr:colOff>
      <xdr:row>89</xdr:row>
      <xdr:rowOff>16228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221655"/>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88</xdr:row>
      <xdr:rowOff>134055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412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88</xdr:row>
      <xdr:rowOff>93839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93839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010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136878</xdr:rowOff>
    </xdr:from>
    <xdr:to>
      <xdr:col>81</xdr:col>
      <xdr:colOff>95250</xdr:colOff>
      <xdr:row>89</xdr:row>
      <xdr:rowOff>67028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32755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12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83255</xdr:rowOff>
    </xdr:from>
    <xdr:to>
      <xdr:col>77</xdr:col>
      <xdr:colOff>95250</xdr:colOff>
      <xdr:row>89</xdr:row>
      <xdr:rowOff>13405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169632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5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2822</xdr:rowOff>
    </xdr:from>
    <xdr:to>
      <xdr:col>73</xdr:col>
      <xdr:colOff>44450</xdr:colOff>
      <xdr:row>88</xdr:row>
      <xdr:rowOff>104422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89199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117697</xdr:rowOff>
    </xdr:from>
    <xdr:to>
      <xdr:col>81</xdr:col>
      <xdr:colOff>44450</xdr:colOff>
      <xdr:row>60</xdr:row>
      <xdr:rowOff>128556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4697"/>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91757</xdr:rowOff>
    </xdr:from>
    <xdr:to>
      <xdr:col>77</xdr:col>
      <xdr:colOff>44450</xdr:colOff>
      <xdr:row>60</xdr:row>
      <xdr:rowOff>117697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78757"/>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51943</xdr:rowOff>
    </xdr:from>
    <xdr:to>
      <xdr:col>72</xdr:col>
      <xdr:colOff>203200</xdr:colOff>
      <xdr:row>60</xdr:row>
      <xdr:rowOff>91757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8943"/>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33845</xdr:rowOff>
    </xdr:from>
    <xdr:to>
      <xdr:col>68</xdr:col>
      <xdr:colOff>152400</xdr:colOff>
      <xdr:row>60</xdr:row>
      <xdr:rowOff>51943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208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77756</xdr:rowOff>
    </xdr:from>
    <xdr:to>
      <xdr:col>81</xdr:col>
      <xdr:colOff>95250</xdr:colOff>
      <xdr:row>61</xdr:row>
      <xdr:rowOff>7906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94283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0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66897</xdr:rowOff>
    </xdr:from>
    <xdr:to>
      <xdr:col>77</xdr:col>
      <xdr:colOff>95250</xdr:colOff>
      <xdr:row>60</xdr:row>
      <xdr:rowOff>168497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7224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22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40957</xdr:rowOff>
    </xdr:from>
    <xdr:to>
      <xdr:col>73</xdr:col>
      <xdr:colOff>44450</xdr:colOff>
      <xdr:row>60</xdr:row>
      <xdr:rowOff>142557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152734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1143</xdr:rowOff>
    </xdr:from>
    <xdr:to>
      <xdr:col>68</xdr:col>
      <xdr:colOff>203200</xdr:colOff>
      <xdr:row>60</xdr:row>
      <xdr:rowOff>102743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154495</xdr:rowOff>
    </xdr:from>
    <xdr:to>
      <xdr:col>64</xdr:col>
      <xdr:colOff>152400</xdr:colOff>
      <xdr:row>60</xdr:row>
      <xdr:rowOff>84645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94822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比率算出の分子となる元利償還金の額の増加等により、分子全体では前年度比で</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の増となった。分母も普通交付税額が増加し、前年度比で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の増となった。結果として、分母が増加以上に分子が増加したため、前年度比で単年度は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ポイント増、３カ年平均では、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福島県沖地震に係る災害復旧事業債の本格償還が開始されたことから元利償還金が増加し、実質公債費比率の増加の一因となった。今後も、公共施設総合管理計画に基づく公共施設の集約化・整備事業や道路橋梁等の交通インフラの改良整備事業等が見込まれるため、適切な財源確保と地方債の計画的かつ積極的な繰上償還に努め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44958</xdr:rowOff>
    </xdr:from>
    <xdr:to>
      <xdr:col>81</xdr:col>
      <xdr:colOff>44450</xdr:colOff>
      <xdr:row>40</xdr:row>
      <xdr:rowOff>73914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0295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44958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884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40132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884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93218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23114</xdr:rowOff>
    </xdr:from>
    <xdr:to>
      <xdr:col>81</xdr:col>
      <xdr:colOff>95250</xdr:colOff>
      <xdr:row>40</xdr:row>
      <xdr:rowOff>124714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39641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2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165608</xdr:rowOff>
    </xdr:from>
    <xdr:to>
      <xdr:col>77</xdr:col>
      <xdr:colOff>95250</xdr:colOff>
      <xdr:row>40</xdr:row>
      <xdr:rowOff>95758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105935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2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42418</xdr:rowOff>
    </xdr:from>
    <xdr:to>
      <xdr:col>64</xdr:col>
      <xdr:colOff>152400</xdr:colOff>
      <xdr:row>40</xdr:row>
      <xdr:rowOff>144018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154195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公営企業債等繰入見込額、組合等負担等見込額、退職手当負担見込額などの将来負担額が減少した一方で、基準財政需要額算入見込額等の減により、将来負担額の減少額以上に充当可能財源等が減少したことから、分子全体としては増加した。分母は、普通交付税額等が増加したものの、分母の増加以上に分子が増加したことから、将来負担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となり、前年度比で皆増となった。</a:t>
          </a:r>
        </a:p>
        <a:p>
          <a:r>
            <a:rPr kumimoji="1" lang="ja-JP" altLang="en-US" sz="1300">
              <a:latin typeface="ＭＳ Ｐゴシック" panose="020B0600070205080204" pitchFamily="50" charset="-128"/>
              <a:ea typeface="ＭＳ Ｐゴシック" panose="020B0600070205080204" pitchFamily="50" charset="-128"/>
            </a:rPr>
            <a:t>　比率としては微増となったが、地方債の積極的な繰上償還により借入額と償還額のバランスをとったことで、将来負担比率の抑制につながった。一方で、地方債の繰越も多く、令和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年度の地方債残高の大幅な増加が懸念されることから、引き続き地方債の新規発行の抑制と積極的な繰上償還に努める必要がある。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2540</xdr:rowOff>
    </xdr:from>
    <xdr:to>
      <xdr:col>72</xdr:col>
      <xdr:colOff>203200</xdr:colOff>
      <xdr:row>14</xdr:row>
      <xdr:rowOff>93698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401800" y="2402840"/>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2540</xdr:rowOff>
    </xdr:from>
    <xdr:to>
      <xdr:col>68</xdr:col>
      <xdr:colOff>152400</xdr:colOff>
      <xdr:row>15</xdr:row>
      <xdr:rowOff>107244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402840"/>
          <a:ext cx="889000" cy="27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2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68456</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229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42898</xdr:rowOff>
    </xdr:from>
    <xdr:to>
      <xdr:col>73</xdr:col>
      <xdr:colOff>44450</xdr:colOff>
      <xdr:row>14</xdr:row>
      <xdr:rowOff>144498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129275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52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123190</xdr:rowOff>
    </xdr:from>
    <xdr:to>
      <xdr:col>68</xdr:col>
      <xdr:colOff>203200</xdr:colOff>
      <xdr:row>14</xdr:row>
      <xdr:rowOff>53340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38117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56444</xdr:rowOff>
    </xdr:from>
    <xdr:to>
      <xdr:col>64</xdr:col>
      <xdr:colOff>152400</xdr:colOff>
      <xdr:row>15</xdr:row>
      <xdr:rowOff>158044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142821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8,095
8,025
37.95
7,308,395
6,738,801
507,747
3,886,928
5,480,641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震災以降の業務量増加に伴い、職員数が増加したことや新型コロナウイルス、福島県沖地震の対応等で類似団体内平均値よりも高い数値が続いているが、令和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全国的な人件費の上昇や、会計年度任用職員に対する勤勉手当の支給開始、一部職員のフルタイム化なども増加の要因となっている。今後、復興再生関連事業量、新型コロナウイルス対応の減少が見込まれるため、事業の整理を進めながら人件費関係経費全体について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62992</xdr:rowOff>
    </xdr:from>
    <xdr:to>
      <xdr:col>24</xdr:col>
      <xdr:colOff>25400</xdr:colOff>
      <xdr:row>38</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780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21844</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36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38</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09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0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112776</xdr:rowOff>
    </xdr:from>
    <xdr:to>
      <xdr:col>24</xdr:col>
      <xdr:colOff>76200</xdr:colOff>
      <xdr:row>39</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％ポイント上昇し、ほぼ類似団体内平均値となった。物価高騰の影響等により全体的には増加傾向にあるため、今後は公共施設総合管理計画に基づき保有施設の適正化を図り、物件費の抑制に努めていく。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130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130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121285</xdr:rowOff>
    </xdr:from>
    <xdr:to>
      <xdr:col>73</xdr:col>
      <xdr:colOff>180975</xdr:colOff>
      <xdr:row>15</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93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58420</xdr:rowOff>
    </xdr:from>
    <xdr:to>
      <xdr:col>69</xdr:col>
      <xdr:colOff>92075</xdr:colOff>
      <xdr:row>15</xdr:row>
      <xdr:rowOff>121285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301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161925</xdr:rowOff>
    </xdr:from>
    <xdr:to>
      <xdr:col>78</xdr:col>
      <xdr:colOff>120650</xdr:colOff>
      <xdr:row>15</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102252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3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70485</xdr:rowOff>
    </xdr:from>
    <xdr:to>
      <xdr:col>69</xdr:col>
      <xdr:colOff>142875</xdr:colOff>
      <xdr:row>16</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156862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扶助費は、住民税非課税世帯等に対する臨時特別給付金の減等により前年度比で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ポイント減となった。類似団体内平均値を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％下回っているが、適切な福祉行政サービス水準の維持・向上に努めていく。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137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08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080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53</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その他に係る経常収支比率は、前年度と同水準で推移しているが、令和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年度決算では類似団体平均値を上回った。今後も特別会計・公営企業の事業内容の見直し、健全化を進めることにより繰出金の抑制を図っていく。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42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106426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51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97282</xdr:rowOff>
    </xdr:from>
    <xdr:to>
      <xdr:col>73</xdr:col>
      <xdr:colOff>180975</xdr:colOff>
      <xdr:row>57</xdr:row>
      <xdr:rowOff>106426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69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57</xdr:row>
      <xdr:rowOff>170434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699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167403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46482</xdr:rowOff>
    </xdr:from>
    <xdr:to>
      <xdr:col>69</xdr:col>
      <xdr:colOff>142875</xdr:colOff>
      <xdr:row>57</xdr:row>
      <xdr:rowOff>148082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158259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119634</xdr:rowOff>
    </xdr:from>
    <xdr:to>
      <xdr:col>65</xdr:col>
      <xdr:colOff>53975</xdr:colOff>
      <xdr:row>58</xdr:row>
      <xdr:rowOff>49784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59961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6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補助費等に係る経常収支比率が類似団体平均値を大きく上回っている。主な要因としては、一部事務組合となる藤田病院組合（構成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129286</xdr:rowOff>
    </xdr:from>
    <xdr:to>
      <xdr:col>82</xdr:col>
      <xdr:colOff>107950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8158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10414</xdr:rowOff>
    </xdr:from>
    <xdr:to>
      <xdr:col>78</xdr:col>
      <xdr:colOff>69850</xdr:colOff>
      <xdr:row>40</xdr:row>
      <xdr:rowOff>40132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69696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39</xdr:row>
      <xdr:rowOff>10414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6649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6649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78486</xdr:rowOff>
    </xdr:from>
    <xdr:to>
      <xdr:col>82</xdr:col>
      <xdr:colOff>158750</xdr:colOff>
      <xdr:row>40</xdr:row>
      <xdr:rowOff>8636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50563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131064</xdr:rowOff>
    </xdr:from>
    <xdr:to>
      <xdr:col>74</xdr:col>
      <xdr:colOff>31750</xdr:colOff>
      <xdr:row>39</xdr:row>
      <xdr:rowOff>61214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公債費に係る経常収支比率は、積極的な繰上償還を行ったことにより類似団体を下回る数値となっている。今後も積極的な繰上償還を行うとともに、新たな起債発行の抑制にも努める。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66040</xdr:rowOff>
    </xdr:from>
    <xdr:to>
      <xdr:col>24</xdr:col>
      <xdr:colOff>25400</xdr:colOff>
      <xdr:row>74</xdr:row>
      <xdr:rowOff>88900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2753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66040</xdr:rowOff>
    </xdr:from>
    <xdr:to>
      <xdr:col>19</xdr:col>
      <xdr:colOff>187325</xdr:colOff>
      <xdr:row>74</xdr:row>
      <xdr:rowOff>77470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753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69850</xdr:rowOff>
    </xdr:from>
    <xdr:to>
      <xdr:col>15</xdr:col>
      <xdr:colOff>98425</xdr:colOff>
      <xdr:row>74</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757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69850</xdr:rowOff>
    </xdr:from>
    <xdr:to>
      <xdr:col>11</xdr:col>
      <xdr:colOff>9525</xdr:colOff>
      <xdr:row>74</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757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xdr:rowOff>
    </xdr:from>
    <xdr:to>
      <xdr:col>20</xdr:col>
      <xdr:colOff>38100</xdr:colOff>
      <xdr:row>74</xdr:row>
      <xdr:rowOff>116840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127017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26670</xdr:rowOff>
    </xdr:from>
    <xdr:to>
      <xdr:col>15</xdr:col>
      <xdr:colOff>149225</xdr:colOff>
      <xdr:row>74</xdr:row>
      <xdr:rowOff>128270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19050</xdr:rowOff>
    </xdr:from>
    <xdr:to>
      <xdr:col>11</xdr:col>
      <xdr:colOff>60325</xdr:colOff>
      <xdr:row>74</xdr:row>
      <xdr:rowOff>120650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78994</xdr:rowOff>
    </xdr:from>
    <xdr:to>
      <xdr:col>82</xdr:col>
      <xdr:colOff>107950</xdr:colOff>
      <xdr:row>76</xdr:row>
      <xdr:rowOff>97282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10919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78994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01546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99568</xdr:rowOff>
    </xdr:from>
    <xdr:to>
      <xdr:col>73</xdr:col>
      <xdr:colOff>180975</xdr:colOff>
      <xdr:row>75</xdr:row>
      <xdr:rowOff>156718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9583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99568</xdr:rowOff>
    </xdr:from>
    <xdr:to>
      <xdr:col>69</xdr:col>
      <xdr:colOff>92075</xdr:colOff>
      <xdr:row>75</xdr:row>
      <xdr:rowOff>165863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958318"/>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46482</xdr:rowOff>
    </xdr:from>
    <xdr:to>
      <xdr:col>82</xdr:col>
      <xdr:colOff>158750</xdr:colOff>
      <xdr:row>76</xdr:row>
      <xdr:rowOff>148082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0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18559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28194</xdr:rowOff>
    </xdr:from>
    <xdr:to>
      <xdr:col>78</xdr:col>
      <xdr:colOff>120650</xdr:colOff>
      <xdr:row>76</xdr:row>
      <xdr:rowOff>129794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0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114571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14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20845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48768</xdr:rowOff>
    </xdr:from>
    <xdr:to>
      <xdr:col>69</xdr:col>
      <xdr:colOff>142875</xdr:colOff>
      <xdr:row>75</xdr:row>
      <xdr:rowOff>150369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135145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121178</xdr:rowOff>
    </xdr:from>
    <xdr:to>
      <xdr:col>29</xdr:col>
      <xdr:colOff>127000</xdr:colOff>
      <xdr:row>17</xdr:row>
      <xdr:rowOff>84092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2003"/>
          <a:ext cx="647700" cy="134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84092</xdr:rowOff>
    </xdr:from>
    <xdr:to>
      <xdr:col>26</xdr:col>
      <xdr:colOff>50800</xdr:colOff>
      <xdr:row>17</xdr:row>
      <xdr:rowOff>143345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6367"/>
          <a:ext cx="698500" cy="59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143345</xdr:rowOff>
    </xdr:from>
    <xdr:to>
      <xdr:col>22</xdr:col>
      <xdr:colOff>114300</xdr:colOff>
      <xdr:row>18</xdr:row>
      <xdr:rowOff>39423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5620"/>
          <a:ext cx="698500" cy="67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39423</xdr:rowOff>
    </xdr:from>
    <xdr:to>
      <xdr:col>18</xdr:col>
      <xdr:colOff>177800</xdr:colOff>
      <xdr:row>18</xdr:row>
      <xdr:rowOff>97808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3148"/>
          <a:ext cx="698500" cy="5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70378</xdr:rowOff>
    </xdr:from>
    <xdr:to>
      <xdr:col>29</xdr:col>
      <xdr:colOff>177800</xdr:colOff>
      <xdr:row>17</xdr:row>
      <xdr:rowOff>528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86905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33292</xdr:rowOff>
    </xdr:from>
    <xdr:to>
      <xdr:col>26</xdr:col>
      <xdr:colOff>101600</xdr:colOff>
      <xdr:row>17</xdr:row>
      <xdr:rowOff>134892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5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145069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92545</xdr:rowOff>
    </xdr:from>
    <xdr:to>
      <xdr:col>22</xdr:col>
      <xdr:colOff>165100</xdr:colOff>
      <xdr:row>18</xdr:row>
      <xdr:rowOff>22695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4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32872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160073</xdr:rowOff>
    </xdr:from>
    <xdr:to>
      <xdr:col>19</xdr:col>
      <xdr:colOff>38100</xdr:colOff>
      <xdr:row>18</xdr:row>
      <xdr:rowOff>90223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100400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47008</xdr:rowOff>
    </xdr:from>
    <xdr:to>
      <xdr:col>15</xdr:col>
      <xdr:colOff>101600</xdr:colOff>
      <xdr:row>18</xdr:row>
      <xdr:rowOff>148608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133385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95148</xdr:rowOff>
    </xdr:from>
    <xdr:to>
      <xdr:col>29</xdr:col>
      <xdr:colOff>127000</xdr:colOff>
      <xdr:row>36</xdr:row>
      <xdr:rowOff>110411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8398"/>
          <a:ext cx="647700" cy="1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108171</xdr:rowOff>
    </xdr:from>
    <xdr:to>
      <xdr:col>26</xdr:col>
      <xdr:colOff>50800</xdr:colOff>
      <xdr:row>36</xdr:row>
      <xdr:rowOff>110411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61421"/>
          <a:ext cx="698500" cy="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108171</xdr:rowOff>
    </xdr:from>
    <xdr:to>
      <xdr:col>22</xdr:col>
      <xdr:colOff>114300</xdr:colOff>
      <xdr:row>36</xdr:row>
      <xdr:rowOff>153784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61421"/>
          <a:ext cx="698500" cy="4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152915</xdr:rowOff>
    </xdr:from>
    <xdr:to>
      <xdr:col>18</xdr:col>
      <xdr:colOff>177800</xdr:colOff>
      <xdr:row>36</xdr:row>
      <xdr:rowOff>153784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06165"/>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44348</xdr:rowOff>
    </xdr:from>
    <xdr:to>
      <xdr:col>29</xdr:col>
      <xdr:colOff>177800</xdr:colOff>
      <xdr:row>36</xdr:row>
      <xdr:rowOff>145948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59611</xdr:rowOff>
    </xdr:from>
    <xdr:to>
      <xdr:col>26</xdr:col>
      <xdr:colOff>101600</xdr:colOff>
      <xdr:row>36</xdr:row>
      <xdr:rowOff>161211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1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145988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57371</xdr:rowOff>
    </xdr:from>
    <xdr:to>
      <xdr:col>22</xdr:col>
      <xdr:colOff>165100</xdr:colOff>
      <xdr:row>36</xdr:row>
      <xdr:rowOff>158971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1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143748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102984</xdr:rowOff>
    </xdr:from>
    <xdr:to>
      <xdr:col>19</xdr:col>
      <xdr:colOff>38100</xdr:colOff>
      <xdr:row>37</xdr:row>
      <xdr:rowOff>33134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102115</xdr:rowOff>
    </xdr:from>
    <xdr:to>
      <xdr:col>15</xdr:col>
      <xdr:colOff>101600</xdr:colOff>
      <xdr:row>37</xdr:row>
      <xdr:rowOff>32265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5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17042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8,095
8,025
37.95
7,308,395
6,738,801
507,747
3,886,928
5,480,641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21895</xdr:rowOff>
    </xdr:from>
    <xdr:to>
      <xdr:col>24</xdr:col>
      <xdr:colOff>63500</xdr:colOff>
      <xdr:row>36</xdr:row>
      <xdr:rowOff>157127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4095"/>
          <a:ext cx="838200" cy="13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157127</xdr:rowOff>
    </xdr:from>
    <xdr:to>
      <xdr:col>19</xdr:col>
      <xdr:colOff>177800</xdr:colOff>
      <xdr:row>37</xdr:row>
      <xdr:rowOff>30536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9327"/>
          <a:ext cx="889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30536</xdr:rowOff>
    </xdr:from>
    <xdr:to>
      <xdr:col>15</xdr:col>
      <xdr:colOff>50800</xdr:colOff>
      <xdr:row>37</xdr:row>
      <xdr:rowOff>75540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4186"/>
          <a:ext cx="889000" cy="4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75540</xdr:rowOff>
    </xdr:from>
    <xdr:to>
      <xdr:col>10</xdr:col>
      <xdr:colOff>114300</xdr:colOff>
      <xdr:row>37</xdr:row>
      <xdr:rowOff>136949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9190"/>
          <a:ext cx="889000" cy="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142545</xdr:rowOff>
    </xdr:from>
    <xdr:to>
      <xdr:col>24</xdr:col>
      <xdr:colOff>114300</xdr:colOff>
      <xdr:row>36</xdr:row>
      <xdr:rowOff>72695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165422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106327</xdr:rowOff>
    </xdr:from>
    <xdr:to>
      <xdr:col>20</xdr:col>
      <xdr:colOff>38100</xdr:colOff>
      <xdr:row>37</xdr:row>
      <xdr:rowOff>36477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53004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151186</xdr:rowOff>
    </xdr:from>
    <xdr:to>
      <xdr:col>15</xdr:col>
      <xdr:colOff>101600</xdr:colOff>
      <xdr:row>37</xdr:row>
      <xdr:rowOff>81336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97863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9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24740</xdr:rowOff>
    </xdr:from>
    <xdr:to>
      <xdr:col>10</xdr:col>
      <xdr:colOff>165100</xdr:colOff>
      <xdr:row>37</xdr:row>
      <xdr:rowOff>126340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142867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4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86149</xdr:rowOff>
    </xdr:from>
    <xdr:to>
      <xdr:col>6</xdr:col>
      <xdr:colOff>38100</xdr:colOff>
      <xdr:row>38</xdr:row>
      <xdr:rowOff>16299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32826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0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110596</xdr:rowOff>
    </xdr:from>
    <xdr:to>
      <xdr:col>24</xdr:col>
      <xdr:colOff>63500</xdr:colOff>
      <xdr:row>58</xdr:row>
      <xdr:rowOff>121222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4696"/>
          <a:ext cx="838200" cy="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81424</xdr:rowOff>
    </xdr:from>
    <xdr:to>
      <xdr:col>19</xdr:col>
      <xdr:colOff>177800</xdr:colOff>
      <xdr:row>58</xdr:row>
      <xdr:rowOff>121222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25524"/>
          <a:ext cx="889000" cy="3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81424</xdr:rowOff>
    </xdr:from>
    <xdr:to>
      <xdr:col>15</xdr:col>
      <xdr:colOff>50800</xdr:colOff>
      <xdr:row>58</xdr:row>
      <xdr:rowOff>99716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5524"/>
          <a:ext cx="8890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99716</xdr:rowOff>
    </xdr:from>
    <xdr:to>
      <xdr:col>10</xdr:col>
      <xdr:colOff>114300</xdr:colOff>
      <xdr:row>58</xdr:row>
      <xdr:rowOff>106266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3816"/>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59796</xdr:rowOff>
    </xdr:from>
    <xdr:to>
      <xdr:col>24</xdr:col>
      <xdr:colOff>114300</xdr:colOff>
      <xdr:row>58</xdr:row>
      <xdr:rowOff>161396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70422</xdr:rowOff>
    </xdr:from>
    <xdr:to>
      <xdr:col>20</xdr:col>
      <xdr:colOff>38100</xdr:colOff>
      <xdr:row>59</xdr:row>
      <xdr:rowOff>572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163149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30624</xdr:rowOff>
    </xdr:from>
    <xdr:to>
      <xdr:col>15</xdr:col>
      <xdr:colOff>101600</xdr:colOff>
      <xdr:row>58</xdr:row>
      <xdr:rowOff>132224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148751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48916</xdr:rowOff>
    </xdr:from>
    <xdr:to>
      <xdr:col>10</xdr:col>
      <xdr:colOff>165100</xdr:colOff>
      <xdr:row>58</xdr:row>
      <xdr:rowOff>150516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167043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55466</xdr:rowOff>
    </xdr:from>
    <xdr:to>
      <xdr:col>6</xdr:col>
      <xdr:colOff>38100</xdr:colOff>
      <xdr:row>58</xdr:row>
      <xdr:rowOff>157066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2143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144881</xdr:rowOff>
    </xdr:from>
    <xdr:to>
      <xdr:col>24</xdr:col>
      <xdr:colOff>63500</xdr:colOff>
      <xdr:row>78</xdr:row>
      <xdr:rowOff>34277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46531"/>
          <a:ext cx="838200" cy="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144881</xdr:rowOff>
    </xdr:from>
    <xdr:to>
      <xdr:col>19</xdr:col>
      <xdr:colOff>177800</xdr:colOff>
      <xdr:row>78</xdr:row>
      <xdr:rowOff>115164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46531"/>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94971</xdr:rowOff>
    </xdr:from>
    <xdr:to>
      <xdr:col>15</xdr:col>
      <xdr:colOff>50800</xdr:colOff>
      <xdr:row>78</xdr:row>
      <xdr:rowOff>115164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6807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94971</xdr:rowOff>
    </xdr:from>
    <xdr:to>
      <xdr:col>10</xdr:col>
      <xdr:colOff>114300</xdr:colOff>
      <xdr:row>78</xdr:row>
      <xdr:rowOff>150431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68071"/>
          <a:ext cx="889000" cy="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154927</xdr:rowOff>
    </xdr:from>
    <xdr:to>
      <xdr:col>24</xdr:col>
      <xdr:colOff>114300</xdr:colOff>
      <xdr:row>78</xdr:row>
      <xdr:rowOff>85077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133354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94081</xdr:rowOff>
    </xdr:from>
    <xdr:to>
      <xdr:col>20</xdr:col>
      <xdr:colOff>38100</xdr:colOff>
      <xdr:row>78</xdr:row>
      <xdr:rowOff>24231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40758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7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64364</xdr:rowOff>
    </xdr:from>
    <xdr:to>
      <xdr:col>15</xdr:col>
      <xdr:colOff>101600</xdr:colOff>
      <xdr:row>78</xdr:row>
      <xdr:rowOff>165964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157091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44171</xdr:rowOff>
    </xdr:from>
    <xdr:to>
      <xdr:col>10</xdr:col>
      <xdr:colOff>165100</xdr:colOff>
      <xdr:row>78</xdr:row>
      <xdr:rowOff>145771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136898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99631</xdr:rowOff>
    </xdr:from>
    <xdr:to>
      <xdr:col>6</xdr:col>
      <xdr:colOff>38100</xdr:colOff>
      <xdr:row>79</xdr:row>
      <xdr:rowOff>29781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20908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91041</xdr:rowOff>
    </xdr:from>
    <xdr:to>
      <xdr:col>24</xdr:col>
      <xdr:colOff>63500</xdr:colOff>
      <xdr:row>98</xdr:row>
      <xdr:rowOff>2246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21691"/>
          <a:ext cx="838200" cy="8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83857</xdr:rowOff>
    </xdr:from>
    <xdr:to>
      <xdr:col>19</xdr:col>
      <xdr:colOff>177800</xdr:colOff>
      <xdr:row>97</xdr:row>
      <xdr:rowOff>91041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43057"/>
          <a:ext cx="889000" cy="17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83857</xdr:rowOff>
    </xdr:from>
    <xdr:to>
      <xdr:col>15</xdr:col>
      <xdr:colOff>50800</xdr:colOff>
      <xdr:row>97</xdr:row>
      <xdr:rowOff>54519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43057"/>
          <a:ext cx="889000" cy="14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54519</xdr:rowOff>
    </xdr:from>
    <xdr:to>
      <xdr:col>10</xdr:col>
      <xdr:colOff>114300</xdr:colOff>
      <xdr:row>98</xdr:row>
      <xdr:rowOff>169483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5169"/>
          <a:ext cx="889000" cy="28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122896</xdr:rowOff>
    </xdr:from>
    <xdr:to>
      <xdr:col>24</xdr:col>
      <xdr:colOff>114300</xdr:colOff>
      <xdr:row>98</xdr:row>
      <xdr:rowOff>53046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5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37823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40241</xdr:rowOff>
    </xdr:from>
    <xdr:to>
      <xdr:col>20</xdr:col>
      <xdr:colOff>38100</xdr:colOff>
      <xdr:row>97</xdr:row>
      <xdr:rowOff>141841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132968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33057</xdr:rowOff>
    </xdr:from>
    <xdr:to>
      <xdr:col>15</xdr:col>
      <xdr:colOff>101600</xdr:colOff>
      <xdr:row>96</xdr:row>
      <xdr:rowOff>134657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151184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6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3719</xdr:rowOff>
    </xdr:from>
    <xdr:to>
      <xdr:col>10</xdr:col>
      <xdr:colOff>165100</xdr:colOff>
      <xdr:row>97</xdr:row>
      <xdr:rowOff>105319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96446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118683</xdr:rowOff>
    </xdr:from>
    <xdr:to>
      <xdr:col>6</xdr:col>
      <xdr:colOff>38100</xdr:colOff>
      <xdr:row>99</xdr:row>
      <xdr:rowOff>48833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39960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102621</xdr:rowOff>
    </xdr:from>
    <xdr:to>
      <xdr:col>55</xdr:col>
      <xdr:colOff>0</xdr:colOff>
      <xdr:row>35</xdr:row>
      <xdr:rowOff>133516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03371"/>
          <a:ext cx="838200" cy="3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133516</xdr:rowOff>
    </xdr:from>
    <xdr:to>
      <xdr:col>50</xdr:col>
      <xdr:colOff>114300</xdr:colOff>
      <xdr:row>36</xdr:row>
      <xdr:rowOff>62730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34266"/>
          <a:ext cx="889000" cy="10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62730</xdr:rowOff>
    </xdr:from>
    <xdr:to>
      <xdr:col>45</xdr:col>
      <xdr:colOff>177800</xdr:colOff>
      <xdr:row>36</xdr:row>
      <xdr:rowOff>89450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34930"/>
          <a:ext cx="889000" cy="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18645</xdr:rowOff>
    </xdr:from>
    <xdr:to>
      <xdr:col>41</xdr:col>
      <xdr:colOff>50800</xdr:colOff>
      <xdr:row>36</xdr:row>
      <xdr:rowOff>89450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47945"/>
          <a:ext cx="889000" cy="4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51821</xdr:rowOff>
    </xdr:from>
    <xdr:to>
      <xdr:col>55</xdr:col>
      <xdr:colOff>50800</xdr:colOff>
      <xdr:row>35</xdr:row>
      <xdr:rowOff>153421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74698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82716</xdr:rowOff>
    </xdr:from>
    <xdr:to>
      <xdr:col>50</xdr:col>
      <xdr:colOff>165100</xdr:colOff>
      <xdr:row>36</xdr:row>
      <xdr:rowOff>12866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29393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11930</xdr:rowOff>
    </xdr:from>
    <xdr:to>
      <xdr:col>46</xdr:col>
      <xdr:colOff>38100</xdr:colOff>
      <xdr:row>36</xdr:row>
      <xdr:rowOff>113530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104657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38650</xdr:rowOff>
    </xdr:from>
    <xdr:to>
      <xdr:col>41</xdr:col>
      <xdr:colOff>101600</xdr:colOff>
      <xdr:row>36</xdr:row>
      <xdr:rowOff>140250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131377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0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139295</xdr:rowOff>
    </xdr:from>
    <xdr:to>
      <xdr:col>36</xdr:col>
      <xdr:colOff>165100</xdr:colOff>
      <xdr:row>34</xdr:row>
      <xdr:rowOff>69445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60572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128872</xdr:rowOff>
    </xdr:from>
    <xdr:to>
      <xdr:col>55</xdr:col>
      <xdr:colOff>0</xdr:colOff>
      <xdr:row>59</xdr:row>
      <xdr:rowOff>14871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72972"/>
          <a:ext cx="838200" cy="5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14871</xdr:rowOff>
    </xdr:from>
    <xdr:to>
      <xdr:col>50</xdr:col>
      <xdr:colOff>114300</xdr:colOff>
      <xdr:row>59</xdr:row>
      <xdr:rowOff>51129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30421"/>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33378</xdr:rowOff>
    </xdr:from>
    <xdr:to>
      <xdr:col>45</xdr:col>
      <xdr:colOff>177800</xdr:colOff>
      <xdr:row>59</xdr:row>
      <xdr:rowOff>51129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48928"/>
          <a:ext cx="889000" cy="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10799</xdr:rowOff>
    </xdr:from>
    <xdr:to>
      <xdr:col>41</xdr:col>
      <xdr:colOff>50800</xdr:colOff>
      <xdr:row>59</xdr:row>
      <xdr:rowOff>33378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126349"/>
          <a:ext cx="889000" cy="2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78072</xdr:rowOff>
    </xdr:from>
    <xdr:to>
      <xdr:col>55</xdr:col>
      <xdr:colOff>50800</xdr:colOff>
      <xdr:row>59</xdr:row>
      <xdr:rowOff>8222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56499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135521</xdr:rowOff>
    </xdr:from>
    <xdr:to>
      <xdr:col>50</xdr:col>
      <xdr:colOff>165100</xdr:colOff>
      <xdr:row>59</xdr:row>
      <xdr:rowOff>65671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7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56798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329</xdr:rowOff>
    </xdr:from>
    <xdr:to>
      <xdr:col>46</xdr:col>
      <xdr:colOff>38100</xdr:colOff>
      <xdr:row>59</xdr:row>
      <xdr:rowOff>101929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93056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0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154028</xdr:rowOff>
    </xdr:from>
    <xdr:to>
      <xdr:col>41</xdr:col>
      <xdr:colOff>101600</xdr:colOff>
      <xdr:row>59</xdr:row>
      <xdr:rowOff>84178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75305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9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131449</xdr:rowOff>
    </xdr:from>
    <xdr:to>
      <xdr:col>36</xdr:col>
      <xdr:colOff>165100</xdr:colOff>
      <xdr:row>59</xdr:row>
      <xdr:rowOff>61599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52726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78563</xdr:rowOff>
    </xdr:from>
    <xdr:to>
      <xdr:col>55</xdr:col>
      <xdr:colOff>0</xdr:colOff>
      <xdr:row>78</xdr:row>
      <xdr:rowOff>79876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51663"/>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78563</xdr:rowOff>
    </xdr:from>
    <xdr:to>
      <xdr:col>50</xdr:col>
      <xdr:colOff>114300</xdr:colOff>
      <xdr:row>78</xdr:row>
      <xdr:rowOff>102277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1663"/>
          <a:ext cx="889000" cy="2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80538</xdr:rowOff>
    </xdr:from>
    <xdr:to>
      <xdr:col>45</xdr:col>
      <xdr:colOff>177800</xdr:colOff>
      <xdr:row>78</xdr:row>
      <xdr:rowOff>102277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53638"/>
          <a:ext cx="8890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80538</xdr:rowOff>
    </xdr:from>
    <xdr:to>
      <xdr:col>41</xdr:col>
      <xdr:colOff>50800</xdr:colOff>
      <xdr:row>78</xdr:row>
      <xdr:rowOff>83389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53638"/>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29076</xdr:rowOff>
    </xdr:from>
    <xdr:to>
      <xdr:col>55</xdr:col>
      <xdr:colOff>50800</xdr:colOff>
      <xdr:row>78</xdr:row>
      <xdr:rowOff>130676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27763</xdr:rowOff>
    </xdr:from>
    <xdr:to>
      <xdr:col>50</xdr:col>
      <xdr:colOff>165100</xdr:colOff>
      <xdr:row>78</xdr:row>
      <xdr:rowOff>129363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120490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51477</xdr:rowOff>
    </xdr:from>
    <xdr:to>
      <xdr:col>46</xdr:col>
      <xdr:colOff>38100</xdr:colOff>
      <xdr:row>78</xdr:row>
      <xdr:rowOff>153077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144204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29738</xdr:rowOff>
    </xdr:from>
    <xdr:to>
      <xdr:col>41</xdr:col>
      <xdr:colOff>101600</xdr:colOff>
      <xdr:row>78</xdr:row>
      <xdr:rowOff>131338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122465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32589</xdr:rowOff>
    </xdr:from>
    <xdr:to>
      <xdr:col>36</xdr:col>
      <xdr:colOff>165100</xdr:colOff>
      <xdr:row>78</xdr:row>
      <xdr:rowOff>134189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125316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21310</xdr:rowOff>
    </xdr:from>
    <xdr:to>
      <xdr:col>55</xdr:col>
      <xdr:colOff>0</xdr:colOff>
      <xdr:row>98</xdr:row>
      <xdr:rowOff>123622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23410"/>
          <a:ext cx="838200" cy="1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123622</xdr:rowOff>
    </xdr:from>
    <xdr:to>
      <xdr:col>50</xdr:col>
      <xdr:colOff>114300</xdr:colOff>
      <xdr:row>98</xdr:row>
      <xdr:rowOff>168635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25722"/>
          <a:ext cx="889000" cy="4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164013</xdr:rowOff>
    </xdr:from>
    <xdr:to>
      <xdr:col>45</xdr:col>
      <xdr:colOff>177800</xdr:colOff>
      <xdr:row>98</xdr:row>
      <xdr:rowOff>168635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66113"/>
          <a:ext cx="8890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125344</xdr:rowOff>
    </xdr:from>
    <xdr:to>
      <xdr:col>41</xdr:col>
      <xdr:colOff>50800</xdr:colOff>
      <xdr:row>98</xdr:row>
      <xdr:rowOff>164013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27444"/>
          <a:ext cx="889000" cy="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141960</xdr:rowOff>
    </xdr:from>
    <xdr:to>
      <xdr:col>55</xdr:col>
      <xdr:colOff>50800</xdr:colOff>
      <xdr:row>98</xdr:row>
      <xdr:rowOff>72110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164837</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2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72822</xdr:rowOff>
    </xdr:from>
    <xdr:to>
      <xdr:col>50</xdr:col>
      <xdr:colOff>165100</xdr:colOff>
      <xdr:row>99</xdr:row>
      <xdr:rowOff>2972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165549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117835</xdr:rowOff>
    </xdr:from>
    <xdr:to>
      <xdr:col>46</xdr:col>
      <xdr:colOff>38100</xdr:colOff>
      <xdr:row>99</xdr:row>
      <xdr:rowOff>47985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39112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113213</xdr:rowOff>
    </xdr:from>
    <xdr:to>
      <xdr:col>41</xdr:col>
      <xdr:colOff>101600</xdr:colOff>
      <xdr:row>99</xdr:row>
      <xdr:rowOff>43363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34490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74544</xdr:rowOff>
    </xdr:from>
    <xdr:to>
      <xdr:col>36</xdr:col>
      <xdr:colOff>165100</xdr:colOff>
      <xdr:row>99</xdr:row>
      <xdr:rowOff>4694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167271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40222</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698072"/>
          <a:ext cx="838200" cy="95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40222</xdr:rowOff>
    </xdr:from>
    <xdr:to>
      <xdr:col>81</xdr:col>
      <xdr:colOff>50800</xdr:colOff>
      <xdr:row>33</xdr:row>
      <xdr:rowOff>95415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698072"/>
          <a:ext cx="889000" cy="5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95415</xdr:rowOff>
    </xdr:from>
    <xdr:to>
      <xdr:col>76</xdr:col>
      <xdr:colOff>114300</xdr:colOff>
      <xdr:row>34</xdr:row>
      <xdr:rowOff>152136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753265"/>
          <a:ext cx="889000" cy="22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152136</xdr:rowOff>
    </xdr:from>
    <xdr:to>
      <xdr:col>71</xdr:col>
      <xdr:colOff>177800</xdr:colOff>
      <xdr:row>37</xdr:row>
      <xdr:rowOff>28034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981436"/>
          <a:ext cx="889000" cy="3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160872</xdr:rowOff>
    </xdr:from>
    <xdr:to>
      <xdr:col>81</xdr:col>
      <xdr:colOff>101600</xdr:colOff>
      <xdr:row>33</xdr:row>
      <xdr:rowOff>91022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6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107549</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4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44615</xdr:rowOff>
    </xdr:from>
    <xdr:to>
      <xdr:col>76</xdr:col>
      <xdr:colOff>165100</xdr:colOff>
      <xdr:row>33</xdr:row>
      <xdr:rowOff>146215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7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162742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4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101336</xdr:rowOff>
    </xdr:from>
    <xdr:to>
      <xdr:col>72</xdr:col>
      <xdr:colOff>38100</xdr:colOff>
      <xdr:row>35</xdr:row>
      <xdr:rowOff>31486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9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48013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148684</xdr:rowOff>
    </xdr:from>
    <xdr:to>
      <xdr:col>67</xdr:col>
      <xdr:colOff>101600</xdr:colOff>
      <xdr:row>37</xdr:row>
      <xdr:rowOff>78834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95361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126429</xdr:rowOff>
    </xdr:from>
    <xdr:to>
      <xdr:col>85</xdr:col>
      <xdr:colOff>127000</xdr:colOff>
      <xdr:row>75</xdr:row>
      <xdr:rowOff>127058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985179"/>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126429</xdr:rowOff>
    </xdr:from>
    <xdr:to>
      <xdr:col>81</xdr:col>
      <xdr:colOff>50800</xdr:colOff>
      <xdr:row>76</xdr:row>
      <xdr:rowOff>340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85179"/>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158170</xdr:rowOff>
    </xdr:from>
    <xdr:to>
      <xdr:col>76</xdr:col>
      <xdr:colOff>114300</xdr:colOff>
      <xdr:row>76</xdr:row>
      <xdr:rowOff>340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016920"/>
          <a:ext cx="889000" cy="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124847</xdr:rowOff>
    </xdr:from>
    <xdr:to>
      <xdr:col>71</xdr:col>
      <xdr:colOff>177800</xdr:colOff>
      <xdr:row>75</xdr:row>
      <xdr:rowOff>158170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983597"/>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76258</xdr:rowOff>
    </xdr:from>
    <xdr:to>
      <xdr:col>85</xdr:col>
      <xdr:colOff>177800</xdr:colOff>
      <xdr:row>76</xdr:row>
      <xdr:rowOff>6409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35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54685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1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75629</xdr:rowOff>
    </xdr:from>
    <xdr:to>
      <xdr:col>81</xdr:col>
      <xdr:colOff>101600</xdr:colOff>
      <xdr:row>76</xdr:row>
      <xdr:rowOff>5779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168356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120990</xdr:rowOff>
    </xdr:from>
    <xdr:to>
      <xdr:col>76</xdr:col>
      <xdr:colOff>165100</xdr:colOff>
      <xdr:row>76</xdr:row>
      <xdr:rowOff>51140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7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42267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7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107371</xdr:rowOff>
    </xdr:from>
    <xdr:to>
      <xdr:col>72</xdr:col>
      <xdr:colOff>38100</xdr:colOff>
      <xdr:row>76</xdr:row>
      <xdr:rowOff>37520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661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28647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74047</xdr:rowOff>
    </xdr:from>
    <xdr:to>
      <xdr:col>67</xdr:col>
      <xdr:colOff>101600</xdr:colOff>
      <xdr:row>76</xdr:row>
      <xdr:rowOff>4197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166774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71546</xdr:rowOff>
    </xdr:from>
    <xdr:to>
      <xdr:col>85</xdr:col>
      <xdr:colOff>127000</xdr:colOff>
      <xdr:row>99</xdr:row>
      <xdr:rowOff>76183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45096"/>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70827</xdr:rowOff>
    </xdr:from>
    <xdr:to>
      <xdr:col>81</xdr:col>
      <xdr:colOff>50800</xdr:colOff>
      <xdr:row>99</xdr:row>
      <xdr:rowOff>71546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44377"/>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4766</xdr:rowOff>
    </xdr:from>
    <xdr:to>
      <xdr:col>76</xdr:col>
      <xdr:colOff>114300</xdr:colOff>
      <xdr:row>99</xdr:row>
      <xdr:rowOff>70827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8316"/>
          <a:ext cx="889000" cy="6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4766</xdr:rowOff>
    </xdr:from>
    <xdr:to>
      <xdr:col>71</xdr:col>
      <xdr:colOff>177800</xdr:colOff>
      <xdr:row>99</xdr:row>
      <xdr:rowOff>54685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8316"/>
          <a:ext cx="8890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25383</xdr:rowOff>
    </xdr:from>
    <xdr:to>
      <xdr:col>85</xdr:col>
      <xdr:colOff>177800</xdr:colOff>
      <xdr:row>99</xdr:row>
      <xdr:rowOff>126983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20746</xdr:rowOff>
    </xdr:from>
    <xdr:to>
      <xdr:col>81</xdr:col>
      <xdr:colOff>101600</xdr:colOff>
      <xdr:row>99</xdr:row>
      <xdr:rowOff>122346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113473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20027</xdr:rowOff>
    </xdr:from>
    <xdr:to>
      <xdr:col>76</xdr:col>
      <xdr:colOff>165100</xdr:colOff>
      <xdr:row>99</xdr:row>
      <xdr:rowOff>121627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112754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8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125416</xdr:rowOff>
    </xdr:from>
    <xdr:to>
      <xdr:col>72</xdr:col>
      <xdr:colOff>38100</xdr:colOff>
      <xdr:row>99</xdr:row>
      <xdr:rowOff>55566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72093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0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3885</xdr:rowOff>
    </xdr:from>
    <xdr:to>
      <xdr:col>67</xdr:col>
      <xdr:colOff>101600</xdr:colOff>
      <xdr:row>99</xdr:row>
      <xdr:rowOff>105485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96612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37173</xdr:rowOff>
    </xdr:from>
    <xdr:to>
      <xdr:col>116</xdr:col>
      <xdr:colOff>63500</xdr:colOff>
      <xdr:row>39</xdr:row>
      <xdr:rowOff>40390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23723"/>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28894</xdr:rowOff>
    </xdr:from>
    <xdr:to>
      <xdr:col>111</xdr:col>
      <xdr:colOff>177800</xdr:colOff>
      <xdr:row>39</xdr:row>
      <xdr:rowOff>37173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15444"/>
          <a:ext cx="889000" cy="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28894</xdr:rowOff>
    </xdr:from>
    <xdr:to>
      <xdr:col>107</xdr:col>
      <xdr:colOff>50800</xdr:colOff>
      <xdr:row>39</xdr:row>
      <xdr:rowOff>41925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15444"/>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41925</xdr:rowOff>
    </xdr:from>
    <xdr:to>
      <xdr:col>102</xdr:col>
      <xdr:colOff>114300</xdr:colOff>
      <xdr:row>39</xdr:row>
      <xdr:rowOff>59543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28475"/>
          <a:ext cx="889000" cy="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161040</xdr:rowOff>
    </xdr:from>
    <xdr:to>
      <xdr:col>116</xdr:col>
      <xdr:colOff>114300</xdr:colOff>
      <xdr:row>39</xdr:row>
      <xdr:rowOff>91190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157823</xdr:rowOff>
    </xdr:from>
    <xdr:to>
      <xdr:col>112</xdr:col>
      <xdr:colOff>38100</xdr:colOff>
      <xdr:row>39</xdr:row>
      <xdr:rowOff>87973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79100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6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149544</xdr:rowOff>
    </xdr:from>
    <xdr:to>
      <xdr:col>107</xdr:col>
      <xdr:colOff>101600</xdr:colOff>
      <xdr:row>39</xdr:row>
      <xdr:rowOff>79694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6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96221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162575</xdr:rowOff>
    </xdr:from>
    <xdr:to>
      <xdr:col>102</xdr:col>
      <xdr:colOff>165100</xdr:colOff>
      <xdr:row>39</xdr:row>
      <xdr:rowOff>92725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83852</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7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8743</xdr:rowOff>
    </xdr:from>
    <xdr:to>
      <xdr:col>98</xdr:col>
      <xdr:colOff>38100</xdr:colOff>
      <xdr:row>39</xdr:row>
      <xdr:rowOff>110343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101470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5531</xdr:rowOff>
    </xdr:from>
    <xdr:to>
      <xdr:col>116</xdr:col>
      <xdr:colOff>63500</xdr:colOff>
      <xdr:row>59</xdr:row>
      <xdr:rowOff>9246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21081"/>
          <a:ext cx="8382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xdr:rowOff>
    </xdr:from>
    <xdr:to>
      <xdr:col>111</xdr:col>
      <xdr:colOff>177800</xdr:colOff>
      <xdr:row>59</xdr:row>
      <xdr:rowOff>5531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15994"/>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xdr:rowOff>
    </xdr:from>
    <xdr:to>
      <xdr:col>107</xdr:col>
      <xdr:colOff>50800</xdr:colOff>
      <xdr:row>59</xdr:row>
      <xdr:rowOff>8045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15994"/>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8045</xdr:rowOff>
    </xdr:from>
    <xdr:to>
      <xdr:col>102</xdr:col>
      <xdr:colOff>114300</xdr:colOff>
      <xdr:row>59</xdr:row>
      <xdr:rowOff>11208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3595"/>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129896</xdr:rowOff>
    </xdr:from>
    <xdr:to>
      <xdr:col>116</xdr:col>
      <xdr:colOff>114300</xdr:colOff>
      <xdr:row>59</xdr:row>
      <xdr:rowOff>60046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126181</xdr:rowOff>
    </xdr:from>
    <xdr:to>
      <xdr:col>112</xdr:col>
      <xdr:colOff>38100</xdr:colOff>
      <xdr:row>59</xdr:row>
      <xdr:rowOff>56331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47458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121094</xdr:rowOff>
    </xdr:from>
    <xdr:to>
      <xdr:col>107</xdr:col>
      <xdr:colOff>101600</xdr:colOff>
      <xdr:row>59</xdr:row>
      <xdr:rowOff>51244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42371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128695</xdr:rowOff>
    </xdr:from>
    <xdr:to>
      <xdr:col>102</xdr:col>
      <xdr:colOff>165100</xdr:colOff>
      <xdr:row>59</xdr:row>
      <xdr:rowOff>58845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49972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131858</xdr:rowOff>
    </xdr:from>
    <xdr:to>
      <xdr:col>98</xdr:col>
      <xdr:colOff>38100</xdr:colOff>
      <xdr:row>59</xdr:row>
      <xdr:rowOff>62008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53135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103581</xdr:rowOff>
    </xdr:from>
    <xdr:to>
      <xdr:col>116</xdr:col>
      <xdr:colOff>63500</xdr:colOff>
      <xdr:row>75</xdr:row>
      <xdr:rowOff>129772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62331"/>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167834</xdr:rowOff>
    </xdr:from>
    <xdr:to>
      <xdr:col>111</xdr:col>
      <xdr:colOff>177800</xdr:colOff>
      <xdr:row>75</xdr:row>
      <xdr:rowOff>129772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55134"/>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167834</xdr:rowOff>
    </xdr:from>
    <xdr:to>
      <xdr:col>107</xdr:col>
      <xdr:colOff>50800</xdr:colOff>
      <xdr:row>75</xdr:row>
      <xdr:rowOff>17105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55134"/>
          <a:ext cx="889000" cy="2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17105</xdr:rowOff>
    </xdr:from>
    <xdr:to>
      <xdr:col>102</xdr:col>
      <xdr:colOff>114300</xdr:colOff>
      <xdr:row>75</xdr:row>
      <xdr:rowOff>75790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75855"/>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52781</xdr:rowOff>
    </xdr:from>
    <xdr:to>
      <xdr:col>116</xdr:col>
      <xdr:colOff>114300</xdr:colOff>
      <xdr:row>75</xdr:row>
      <xdr:rowOff>154381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75658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78972</xdr:rowOff>
    </xdr:from>
    <xdr:to>
      <xdr:col>112</xdr:col>
      <xdr:colOff>38100</xdr:colOff>
      <xdr:row>76</xdr:row>
      <xdr:rowOff>9122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3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117034</xdr:rowOff>
    </xdr:from>
    <xdr:to>
      <xdr:col>107</xdr:col>
      <xdr:colOff>101600</xdr:colOff>
      <xdr:row>75</xdr:row>
      <xdr:rowOff>47184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38311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9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137755</xdr:rowOff>
    </xdr:from>
    <xdr:to>
      <xdr:col>102</xdr:col>
      <xdr:colOff>165100</xdr:colOff>
      <xdr:row>75</xdr:row>
      <xdr:rowOff>67905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2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59032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91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24990</xdr:rowOff>
    </xdr:from>
    <xdr:to>
      <xdr:col>98</xdr:col>
      <xdr:colOff>38100</xdr:colOff>
      <xdr:row>75</xdr:row>
      <xdr:rowOff>126590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117718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97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・増加傾向が続いていた災害復旧事業費は、令和３～４年に２年連続で発生した福島県沖地震に伴う災害廃棄物処理事業の完了に伴い皆減となった。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・普通建設事業費（うち更新整備）の増加要因として、道路メンテナンス事業として橋梁補修工事を実施したほか、観月台文化センター改修工事等により大きく増加し、類似団体内平均値を上回った。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・扶助費の減少要因として、住民税非課税世帯等に対する臨時特別給付金及び均等割りのみ世帯に対する臨時特別給付金の減等により大きく減少した。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8,095
8,025
37.95
7,308,395
6,738,801
507,747
3,886,928
5,480,641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132588</xdr:rowOff>
    </xdr:from>
    <xdr:to>
      <xdr:col>24</xdr:col>
      <xdr:colOff>63500</xdr:colOff>
      <xdr:row>36</xdr:row>
      <xdr:rowOff>13208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3338"/>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84455</xdr:rowOff>
    </xdr:from>
    <xdr:to>
      <xdr:col>19</xdr:col>
      <xdr:colOff>177800</xdr:colOff>
      <xdr:row>35</xdr:row>
      <xdr:rowOff>132588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5205"/>
          <a:ext cx="889000"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84455</xdr:rowOff>
    </xdr:from>
    <xdr:to>
      <xdr:col>15</xdr:col>
      <xdr:colOff>50800</xdr:colOff>
      <xdr:row>37</xdr:row>
      <xdr:rowOff>73660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5205"/>
          <a:ext cx="889000" cy="3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73660</xdr:rowOff>
    </xdr:from>
    <xdr:to>
      <xdr:col>10</xdr:col>
      <xdr:colOff>114300</xdr:colOff>
      <xdr:row>38</xdr:row>
      <xdr:rowOff>19304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7310"/>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133858</xdr:rowOff>
    </xdr:from>
    <xdr:to>
      <xdr:col>24</xdr:col>
      <xdr:colOff>114300</xdr:colOff>
      <xdr:row>36</xdr:row>
      <xdr:rowOff>64008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112285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81788</xdr:rowOff>
    </xdr:from>
    <xdr:to>
      <xdr:col>20</xdr:col>
      <xdr:colOff>38100</xdr:colOff>
      <xdr:row>36</xdr:row>
      <xdr:rowOff>11938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28465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33655</xdr:rowOff>
    </xdr:from>
    <xdr:to>
      <xdr:col>15</xdr:col>
      <xdr:colOff>101600</xdr:colOff>
      <xdr:row>35</xdr:row>
      <xdr:rowOff>135255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151782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22860</xdr:rowOff>
    </xdr:from>
    <xdr:to>
      <xdr:col>10</xdr:col>
      <xdr:colOff>165100</xdr:colOff>
      <xdr:row>37</xdr:row>
      <xdr:rowOff>124460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139954</xdr:rowOff>
    </xdr:from>
    <xdr:to>
      <xdr:col>6</xdr:col>
      <xdr:colOff>38100</xdr:colOff>
      <xdr:row>38</xdr:row>
      <xdr:rowOff>70104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61231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67642</xdr:rowOff>
    </xdr:from>
    <xdr:to>
      <xdr:col>24</xdr:col>
      <xdr:colOff>63500</xdr:colOff>
      <xdr:row>58</xdr:row>
      <xdr:rowOff>76948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1742"/>
          <a:ext cx="838200" cy="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56801</xdr:rowOff>
    </xdr:from>
    <xdr:to>
      <xdr:col>19</xdr:col>
      <xdr:colOff>177800</xdr:colOff>
      <xdr:row>58</xdr:row>
      <xdr:rowOff>76948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00901"/>
          <a:ext cx="8890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56801</xdr:rowOff>
    </xdr:from>
    <xdr:to>
      <xdr:col>15</xdr:col>
      <xdr:colOff>50800</xdr:colOff>
      <xdr:row>58</xdr:row>
      <xdr:rowOff>64831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00901"/>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31830</xdr:rowOff>
    </xdr:from>
    <xdr:to>
      <xdr:col>10</xdr:col>
      <xdr:colOff>114300</xdr:colOff>
      <xdr:row>58</xdr:row>
      <xdr:rowOff>64831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5930"/>
          <a:ext cx="889000" cy="3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16842</xdr:rowOff>
    </xdr:from>
    <xdr:to>
      <xdr:col>24</xdr:col>
      <xdr:colOff>114300</xdr:colOff>
      <xdr:row>58</xdr:row>
      <xdr:rowOff>118442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26148</xdr:rowOff>
    </xdr:from>
    <xdr:to>
      <xdr:col>20</xdr:col>
      <xdr:colOff>38100</xdr:colOff>
      <xdr:row>58</xdr:row>
      <xdr:rowOff>127748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118875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6001</xdr:rowOff>
    </xdr:from>
    <xdr:to>
      <xdr:col>15</xdr:col>
      <xdr:colOff>101600</xdr:colOff>
      <xdr:row>58</xdr:row>
      <xdr:rowOff>107601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98728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14031</xdr:rowOff>
    </xdr:from>
    <xdr:to>
      <xdr:col>10</xdr:col>
      <xdr:colOff>165100</xdr:colOff>
      <xdr:row>58</xdr:row>
      <xdr:rowOff>115631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106758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152480</xdr:rowOff>
    </xdr:from>
    <xdr:to>
      <xdr:col>6</xdr:col>
      <xdr:colOff>38100</xdr:colOff>
      <xdr:row>58</xdr:row>
      <xdr:rowOff>82630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73757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83998</xdr:rowOff>
    </xdr:from>
    <xdr:to>
      <xdr:col>24</xdr:col>
      <xdr:colOff>63500</xdr:colOff>
      <xdr:row>78</xdr:row>
      <xdr:rowOff>97303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457098"/>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83998</xdr:rowOff>
    </xdr:from>
    <xdr:to>
      <xdr:col>19</xdr:col>
      <xdr:colOff>177800</xdr:colOff>
      <xdr:row>78</xdr:row>
      <xdr:rowOff>155739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57098"/>
          <a:ext cx="889000" cy="7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154110</xdr:rowOff>
    </xdr:from>
    <xdr:to>
      <xdr:col>15</xdr:col>
      <xdr:colOff>50800</xdr:colOff>
      <xdr:row>78</xdr:row>
      <xdr:rowOff>155739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55760"/>
          <a:ext cx="889000" cy="17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154110</xdr:rowOff>
    </xdr:from>
    <xdr:to>
      <xdr:col>10</xdr:col>
      <xdr:colOff>114300</xdr:colOff>
      <xdr:row>78</xdr:row>
      <xdr:rowOff>110568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5760"/>
          <a:ext cx="889000" cy="1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46503</xdr:rowOff>
    </xdr:from>
    <xdr:to>
      <xdr:col>24</xdr:col>
      <xdr:colOff>114300</xdr:colOff>
      <xdr:row>78</xdr:row>
      <xdr:rowOff>148103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4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24930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33198</xdr:rowOff>
    </xdr:from>
    <xdr:to>
      <xdr:col>20</xdr:col>
      <xdr:colOff>38100</xdr:colOff>
      <xdr:row>78</xdr:row>
      <xdr:rowOff>134798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125925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104939</xdr:rowOff>
    </xdr:from>
    <xdr:to>
      <xdr:col>15</xdr:col>
      <xdr:colOff>101600</xdr:colOff>
      <xdr:row>79</xdr:row>
      <xdr:rowOff>35089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26216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7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103310</xdr:rowOff>
    </xdr:from>
    <xdr:to>
      <xdr:col>10</xdr:col>
      <xdr:colOff>165100</xdr:colOff>
      <xdr:row>78</xdr:row>
      <xdr:rowOff>33460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24587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59768</xdr:rowOff>
    </xdr:from>
    <xdr:to>
      <xdr:col>6</xdr:col>
      <xdr:colOff>38100</xdr:colOff>
      <xdr:row>78</xdr:row>
      <xdr:rowOff>161368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152495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147358</xdr:rowOff>
    </xdr:from>
    <xdr:to>
      <xdr:col>24</xdr:col>
      <xdr:colOff>63500</xdr:colOff>
      <xdr:row>96</xdr:row>
      <xdr:rowOff>967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35108"/>
          <a:ext cx="838200" cy="2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94991</xdr:rowOff>
    </xdr:from>
    <xdr:to>
      <xdr:col>19</xdr:col>
      <xdr:colOff>177800</xdr:colOff>
      <xdr:row>96</xdr:row>
      <xdr:rowOff>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82741"/>
          <a:ext cx="889000" cy="7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94991</xdr:rowOff>
    </xdr:from>
    <xdr:to>
      <xdr:col>15</xdr:col>
      <xdr:colOff>50800</xdr:colOff>
      <xdr:row>95</xdr:row>
      <xdr:rowOff>171352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82741"/>
          <a:ext cx="889000" cy="7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171352</xdr:rowOff>
    </xdr:from>
    <xdr:to>
      <xdr:col>10</xdr:col>
      <xdr:colOff>114300</xdr:colOff>
      <xdr:row>96</xdr:row>
      <xdr:rowOff>101853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59102"/>
          <a:ext cx="889000" cy="10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96558</xdr:rowOff>
    </xdr:from>
    <xdr:to>
      <xdr:col>24</xdr:col>
      <xdr:colOff>114300</xdr:colOff>
      <xdr:row>96</xdr:row>
      <xdr:rowOff>26708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119435</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3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121617</xdr:rowOff>
    </xdr:from>
    <xdr:to>
      <xdr:col>20</xdr:col>
      <xdr:colOff>38100</xdr:colOff>
      <xdr:row>96</xdr:row>
      <xdr:rowOff>51767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68294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8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44191</xdr:rowOff>
    </xdr:from>
    <xdr:to>
      <xdr:col>15</xdr:col>
      <xdr:colOff>101600</xdr:colOff>
      <xdr:row>95</xdr:row>
      <xdr:rowOff>145791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162318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0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120552</xdr:rowOff>
    </xdr:from>
    <xdr:to>
      <xdr:col>10</xdr:col>
      <xdr:colOff>165100</xdr:colOff>
      <xdr:row>96</xdr:row>
      <xdr:rowOff>50702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67229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8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51053</xdr:rowOff>
    </xdr:from>
    <xdr:to>
      <xdr:col>6</xdr:col>
      <xdr:colOff>38100</xdr:colOff>
      <xdr:row>96</xdr:row>
      <xdr:rowOff>152653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169180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71120</xdr:rowOff>
    </xdr:from>
    <xdr:to>
      <xdr:col>55</xdr:col>
      <xdr:colOff>0</xdr:colOff>
      <xdr:row>37</xdr:row>
      <xdr:rowOff>84455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147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84455</xdr:rowOff>
    </xdr:from>
    <xdr:to>
      <xdr:col>50</xdr:col>
      <xdr:colOff>114300</xdr:colOff>
      <xdr:row>37</xdr:row>
      <xdr:rowOff>105029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281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53975</xdr:rowOff>
    </xdr:from>
    <xdr:to>
      <xdr:col>45</xdr:col>
      <xdr:colOff>177800</xdr:colOff>
      <xdr:row>37</xdr:row>
      <xdr:rowOff>105029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054725"/>
          <a:ext cx="889000" cy="3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53975</xdr:rowOff>
    </xdr:from>
    <xdr:to>
      <xdr:col>41</xdr:col>
      <xdr:colOff>50800</xdr:colOff>
      <xdr:row>35</xdr:row>
      <xdr:rowOff>64262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05472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43197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33655</xdr:rowOff>
    </xdr:from>
    <xdr:to>
      <xdr:col>50</xdr:col>
      <xdr:colOff>165100</xdr:colOff>
      <xdr:row>37</xdr:row>
      <xdr:rowOff>135255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54229</xdr:rowOff>
    </xdr:from>
    <xdr:to>
      <xdr:col>46</xdr:col>
      <xdr:colOff>38100</xdr:colOff>
      <xdr:row>37</xdr:row>
      <xdr:rowOff>155829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7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3175</xdr:rowOff>
    </xdr:from>
    <xdr:to>
      <xdr:col>41</xdr:col>
      <xdr:colOff>101600</xdr:colOff>
      <xdr:row>35</xdr:row>
      <xdr:rowOff>104775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0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121302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13462</xdr:rowOff>
    </xdr:from>
    <xdr:to>
      <xdr:col>36</xdr:col>
      <xdr:colOff>165100</xdr:colOff>
      <xdr:row>35</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131589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78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45463</xdr:rowOff>
    </xdr:from>
    <xdr:to>
      <xdr:col>55</xdr:col>
      <xdr:colOff>0</xdr:colOff>
      <xdr:row>57</xdr:row>
      <xdr:rowOff>79974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18113"/>
          <a:ext cx="838200" cy="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71730</xdr:rowOff>
    </xdr:from>
    <xdr:to>
      <xdr:col>50</xdr:col>
      <xdr:colOff>114300</xdr:colOff>
      <xdr:row>57</xdr:row>
      <xdr:rowOff>79974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44380"/>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52459</xdr:rowOff>
    </xdr:from>
    <xdr:to>
      <xdr:col>45</xdr:col>
      <xdr:colOff>177800</xdr:colOff>
      <xdr:row>57</xdr:row>
      <xdr:rowOff>71730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25109"/>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162933</xdr:rowOff>
    </xdr:from>
    <xdr:to>
      <xdr:col>41</xdr:col>
      <xdr:colOff>50800</xdr:colOff>
      <xdr:row>57</xdr:row>
      <xdr:rowOff>52459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64133"/>
          <a:ext cx="889000" cy="6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166113</xdr:rowOff>
    </xdr:from>
    <xdr:to>
      <xdr:col>55</xdr:col>
      <xdr:colOff>50800</xdr:colOff>
      <xdr:row>57</xdr:row>
      <xdr:rowOff>96263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144540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29174</xdr:rowOff>
    </xdr:from>
    <xdr:to>
      <xdr:col>50</xdr:col>
      <xdr:colOff>165100</xdr:colOff>
      <xdr:row>57</xdr:row>
      <xdr:rowOff>130774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121901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20930</xdr:rowOff>
    </xdr:from>
    <xdr:to>
      <xdr:col>46</xdr:col>
      <xdr:colOff>38100</xdr:colOff>
      <xdr:row>57</xdr:row>
      <xdr:rowOff>122530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113657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8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1659</xdr:rowOff>
    </xdr:from>
    <xdr:to>
      <xdr:col>41</xdr:col>
      <xdr:colOff>101600</xdr:colOff>
      <xdr:row>57</xdr:row>
      <xdr:rowOff>103259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94386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112133</xdr:rowOff>
    </xdr:from>
    <xdr:to>
      <xdr:col>36</xdr:col>
      <xdr:colOff>165100</xdr:colOff>
      <xdr:row>57</xdr:row>
      <xdr:rowOff>42283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33410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51327</xdr:rowOff>
    </xdr:from>
    <xdr:to>
      <xdr:col>55</xdr:col>
      <xdr:colOff>0</xdr:colOff>
      <xdr:row>79</xdr:row>
      <xdr:rowOff>62629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95877"/>
          <a:ext cx="8382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51327</xdr:rowOff>
    </xdr:from>
    <xdr:to>
      <xdr:col>50</xdr:col>
      <xdr:colOff>114300</xdr:colOff>
      <xdr:row>79</xdr:row>
      <xdr:rowOff>54328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95877"/>
          <a:ext cx="8890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46157</xdr:rowOff>
    </xdr:from>
    <xdr:to>
      <xdr:col>45</xdr:col>
      <xdr:colOff>177800</xdr:colOff>
      <xdr:row>79</xdr:row>
      <xdr:rowOff>54328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90707"/>
          <a:ext cx="8890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20851</xdr:rowOff>
    </xdr:from>
    <xdr:to>
      <xdr:col>41</xdr:col>
      <xdr:colOff>50800</xdr:colOff>
      <xdr:row>79</xdr:row>
      <xdr:rowOff>46157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65401"/>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11829</xdr:rowOff>
    </xdr:from>
    <xdr:to>
      <xdr:col>55</xdr:col>
      <xdr:colOff>50800</xdr:colOff>
      <xdr:row>79</xdr:row>
      <xdr:rowOff>113429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98206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527</xdr:rowOff>
    </xdr:from>
    <xdr:to>
      <xdr:col>50</xdr:col>
      <xdr:colOff>165100</xdr:colOff>
      <xdr:row>79</xdr:row>
      <xdr:rowOff>102127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93254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3528</xdr:rowOff>
    </xdr:from>
    <xdr:to>
      <xdr:col>46</xdr:col>
      <xdr:colOff>38100</xdr:colOff>
      <xdr:row>79</xdr:row>
      <xdr:rowOff>105128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4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96255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4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166807</xdr:rowOff>
    </xdr:from>
    <xdr:to>
      <xdr:col>41</xdr:col>
      <xdr:colOff>101600</xdr:colOff>
      <xdr:row>79</xdr:row>
      <xdr:rowOff>96957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88084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3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141501</xdr:rowOff>
    </xdr:from>
    <xdr:to>
      <xdr:col>36</xdr:col>
      <xdr:colOff>165100</xdr:colOff>
      <xdr:row>79</xdr:row>
      <xdr:rowOff>71651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62778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0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113219</xdr:rowOff>
    </xdr:from>
    <xdr:to>
      <xdr:col>55</xdr:col>
      <xdr:colOff>0</xdr:colOff>
      <xdr:row>97</xdr:row>
      <xdr:rowOff>162798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43869"/>
          <a:ext cx="838200" cy="4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162798</xdr:rowOff>
    </xdr:from>
    <xdr:to>
      <xdr:col>50</xdr:col>
      <xdr:colOff>114300</xdr:colOff>
      <xdr:row>98</xdr:row>
      <xdr:rowOff>46196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93448"/>
          <a:ext cx="889000" cy="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169557</xdr:rowOff>
    </xdr:from>
    <xdr:to>
      <xdr:col>45</xdr:col>
      <xdr:colOff>177800</xdr:colOff>
      <xdr:row>98</xdr:row>
      <xdr:rowOff>46196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00207"/>
          <a:ext cx="889000" cy="4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169557</xdr:rowOff>
    </xdr:from>
    <xdr:to>
      <xdr:col>41</xdr:col>
      <xdr:colOff>50800</xdr:colOff>
      <xdr:row>98</xdr:row>
      <xdr:rowOff>21268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00207"/>
          <a:ext cx="889000" cy="2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62419</xdr:rowOff>
    </xdr:from>
    <xdr:to>
      <xdr:col>55</xdr:col>
      <xdr:colOff>50800</xdr:colOff>
      <xdr:row>97</xdr:row>
      <xdr:rowOff>164019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9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40846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111998</xdr:rowOff>
    </xdr:from>
    <xdr:to>
      <xdr:col>50</xdr:col>
      <xdr:colOff>165100</xdr:colOff>
      <xdr:row>98</xdr:row>
      <xdr:rowOff>42148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33275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166846</xdr:rowOff>
    </xdr:from>
    <xdr:to>
      <xdr:col>46</xdr:col>
      <xdr:colOff>38100</xdr:colOff>
      <xdr:row>98</xdr:row>
      <xdr:rowOff>96996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88123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9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118757</xdr:rowOff>
    </xdr:from>
    <xdr:to>
      <xdr:col>41</xdr:col>
      <xdr:colOff>101600</xdr:colOff>
      <xdr:row>98</xdr:row>
      <xdr:rowOff>48907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4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141918</xdr:rowOff>
    </xdr:from>
    <xdr:to>
      <xdr:col>36</xdr:col>
      <xdr:colOff>165100</xdr:colOff>
      <xdr:row>98</xdr:row>
      <xdr:rowOff>72068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63195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68980</xdr:rowOff>
    </xdr:from>
    <xdr:to>
      <xdr:col>85</xdr:col>
      <xdr:colOff>127000</xdr:colOff>
      <xdr:row>37</xdr:row>
      <xdr:rowOff>152008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12630"/>
          <a:ext cx="838200" cy="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141309</xdr:rowOff>
    </xdr:from>
    <xdr:to>
      <xdr:col>81</xdr:col>
      <xdr:colOff>50800</xdr:colOff>
      <xdr:row>37</xdr:row>
      <xdr:rowOff>152008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84959"/>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141309</xdr:rowOff>
    </xdr:from>
    <xdr:to>
      <xdr:col>76</xdr:col>
      <xdr:colOff>114300</xdr:colOff>
      <xdr:row>38</xdr:row>
      <xdr:rowOff>15597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84959"/>
          <a:ext cx="889000" cy="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157558</xdr:rowOff>
    </xdr:from>
    <xdr:to>
      <xdr:col>71</xdr:col>
      <xdr:colOff>177800</xdr:colOff>
      <xdr:row>38</xdr:row>
      <xdr:rowOff>15597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01208"/>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18180</xdr:rowOff>
    </xdr:from>
    <xdr:to>
      <xdr:col>85</xdr:col>
      <xdr:colOff>177800</xdr:colOff>
      <xdr:row>37</xdr:row>
      <xdr:rowOff>119780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41057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101208</xdr:rowOff>
    </xdr:from>
    <xdr:to>
      <xdr:col>81</xdr:col>
      <xdr:colOff>101600</xdr:colOff>
      <xdr:row>38</xdr:row>
      <xdr:rowOff>31358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22485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90509</xdr:rowOff>
    </xdr:from>
    <xdr:to>
      <xdr:col>76</xdr:col>
      <xdr:colOff>165100</xdr:colOff>
      <xdr:row>38</xdr:row>
      <xdr:rowOff>20659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37186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0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136247</xdr:rowOff>
    </xdr:from>
    <xdr:to>
      <xdr:col>72</xdr:col>
      <xdr:colOff>38100</xdr:colOff>
      <xdr:row>38</xdr:row>
      <xdr:rowOff>66397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57524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106758</xdr:rowOff>
    </xdr:from>
    <xdr:to>
      <xdr:col>67</xdr:col>
      <xdr:colOff>101600</xdr:colOff>
      <xdr:row>38</xdr:row>
      <xdr:rowOff>36908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28036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4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51164</xdr:rowOff>
    </xdr:from>
    <xdr:to>
      <xdr:col>85</xdr:col>
      <xdr:colOff>127000</xdr:colOff>
      <xdr:row>57</xdr:row>
      <xdr:rowOff>92027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23814"/>
          <a:ext cx="838200" cy="4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92027</xdr:rowOff>
    </xdr:from>
    <xdr:to>
      <xdr:col>81</xdr:col>
      <xdr:colOff>50800</xdr:colOff>
      <xdr:row>58</xdr:row>
      <xdr:rowOff>15136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64677"/>
          <a:ext cx="889000" cy="9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110799</xdr:rowOff>
    </xdr:from>
    <xdr:to>
      <xdr:col>76</xdr:col>
      <xdr:colOff>114300</xdr:colOff>
      <xdr:row>58</xdr:row>
      <xdr:rowOff>15136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83449"/>
          <a:ext cx="889000" cy="7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110799</xdr:rowOff>
    </xdr:from>
    <xdr:to>
      <xdr:col>71</xdr:col>
      <xdr:colOff>177800</xdr:colOff>
      <xdr:row>57</xdr:row>
      <xdr:rowOff>152981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83449"/>
          <a:ext cx="8890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364</xdr:rowOff>
    </xdr:from>
    <xdr:to>
      <xdr:col>85</xdr:col>
      <xdr:colOff>177800</xdr:colOff>
      <xdr:row>57</xdr:row>
      <xdr:rowOff>101964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23241</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2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41227</xdr:rowOff>
    </xdr:from>
    <xdr:to>
      <xdr:col>81</xdr:col>
      <xdr:colOff>101600</xdr:colOff>
      <xdr:row>57</xdr:row>
      <xdr:rowOff>142827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1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159354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8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135786</xdr:rowOff>
    </xdr:from>
    <xdr:to>
      <xdr:col>76</xdr:col>
      <xdr:colOff>165100</xdr:colOff>
      <xdr:row>58</xdr:row>
      <xdr:rowOff>65936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0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57063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59999</xdr:rowOff>
    </xdr:from>
    <xdr:to>
      <xdr:col>72</xdr:col>
      <xdr:colOff>38100</xdr:colOff>
      <xdr:row>57</xdr:row>
      <xdr:rowOff>161599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6676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60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102181</xdr:rowOff>
    </xdr:from>
    <xdr:to>
      <xdr:col>67</xdr:col>
      <xdr:colOff>101600</xdr:colOff>
      <xdr:row>58</xdr:row>
      <xdr:rowOff>32331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48858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40222</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556072"/>
          <a:ext cx="838200" cy="95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40222</xdr:rowOff>
    </xdr:from>
    <xdr:to>
      <xdr:col>81</xdr:col>
      <xdr:colOff>50800</xdr:colOff>
      <xdr:row>73</xdr:row>
      <xdr:rowOff>95416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556072"/>
          <a:ext cx="889000" cy="5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95416</xdr:rowOff>
    </xdr:from>
    <xdr:to>
      <xdr:col>76</xdr:col>
      <xdr:colOff>114300</xdr:colOff>
      <xdr:row>74</xdr:row>
      <xdr:rowOff>152136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611266"/>
          <a:ext cx="889000" cy="2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152136</xdr:rowOff>
    </xdr:from>
    <xdr:to>
      <xdr:col>71</xdr:col>
      <xdr:colOff>177800</xdr:colOff>
      <xdr:row>77</xdr:row>
      <xdr:rowOff>28034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839436"/>
          <a:ext cx="889000" cy="39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160872</xdr:rowOff>
    </xdr:from>
    <xdr:to>
      <xdr:col>81</xdr:col>
      <xdr:colOff>101600</xdr:colOff>
      <xdr:row>73</xdr:row>
      <xdr:rowOff>91022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5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107549</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228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44616</xdr:rowOff>
    </xdr:from>
    <xdr:to>
      <xdr:col>76</xdr:col>
      <xdr:colOff>165100</xdr:colOff>
      <xdr:row>73</xdr:row>
      <xdr:rowOff>146216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5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162743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33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101336</xdr:rowOff>
    </xdr:from>
    <xdr:to>
      <xdr:col>72</xdr:col>
      <xdr:colOff>38100</xdr:colOff>
      <xdr:row>75</xdr:row>
      <xdr:rowOff>31486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7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48013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5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148684</xdr:rowOff>
    </xdr:from>
    <xdr:to>
      <xdr:col>67</xdr:col>
      <xdr:colOff>101600</xdr:colOff>
      <xdr:row>77</xdr:row>
      <xdr:rowOff>78834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95360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9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126429</xdr:rowOff>
    </xdr:from>
    <xdr:to>
      <xdr:col>85</xdr:col>
      <xdr:colOff>127000</xdr:colOff>
      <xdr:row>95</xdr:row>
      <xdr:rowOff>127059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414179"/>
          <a:ext cx="8382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126429</xdr:rowOff>
    </xdr:from>
    <xdr:to>
      <xdr:col>81</xdr:col>
      <xdr:colOff>50800</xdr:colOff>
      <xdr:row>96</xdr:row>
      <xdr:rowOff>340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14179"/>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158170</xdr:rowOff>
    </xdr:from>
    <xdr:to>
      <xdr:col>76</xdr:col>
      <xdr:colOff>114300</xdr:colOff>
      <xdr:row>96</xdr:row>
      <xdr:rowOff>340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445920"/>
          <a:ext cx="889000" cy="1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124847</xdr:rowOff>
    </xdr:from>
    <xdr:to>
      <xdr:col>71</xdr:col>
      <xdr:colOff>177800</xdr:colOff>
      <xdr:row>95</xdr:row>
      <xdr:rowOff>158170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412597"/>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76259</xdr:rowOff>
    </xdr:from>
    <xdr:to>
      <xdr:col>85</xdr:col>
      <xdr:colOff>177800</xdr:colOff>
      <xdr:row>96</xdr:row>
      <xdr:rowOff>6409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54686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4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75629</xdr:rowOff>
    </xdr:from>
    <xdr:to>
      <xdr:col>81</xdr:col>
      <xdr:colOff>101600</xdr:colOff>
      <xdr:row>96</xdr:row>
      <xdr:rowOff>5779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168356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120990</xdr:rowOff>
    </xdr:from>
    <xdr:to>
      <xdr:col>76</xdr:col>
      <xdr:colOff>165100</xdr:colOff>
      <xdr:row>96</xdr:row>
      <xdr:rowOff>51140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42267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107370</xdr:rowOff>
    </xdr:from>
    <xdr:to>
      <xdr:col>72</xdr:col>
      <xdr:colOff>38100</xdr:colOff>
      <xdr:row>96</xdr:row>
      <xdr:rowOff>37520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28647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74047</xdr:rowOff>
    </xdr:from>
    <xdr:to>
      <xdr:col>67</xdr:col>
      <xdr:colOff>101600</xdr:colOff>
      <xdr:row>96</xdr:row>
      <xdr:rowOff>4197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166774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5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・災害復旧費は、２年連続で発生した福島県沖地震の災害復旧事業が完了したことに伴い皆減となった。</a:t>
          </a:r>
        </a:p>
        <a:p>
          <a:r>
            <a:rPr kumimoji="1" lang="ja-JP" altLang="en-US" sz="1300">
              <a:latin typeface="ＭＳ Ｐゴシック" panose="020B0600070205080204" pitchFamily="50" charset="-128"/>
              <a:ea typeface="ＭＳ Ｐゴシック" panose="020B0600070205080204" pitchFamily="50" charset="-128"/>
            </a:rPr>
            <a:t>・民生費は住民税非課税世帯等に対する臨時特別給付金の減のほか、災害救助費が皆減となったため、類似団体内平均値を大きく下回った。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土木費が２年連続で増加した。これは、令和４年度からの過疎計画に基づき、過疎対策事業債等を活用しながら、教育の振興事業、町道整備事業等に重点的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・消防費の増加要因として、令和５年度からの繰越事業として防災行政無線施設整備事業等を実施したことによるものである。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財政調整基金残高は、適切な財源の確保と歳出の精査により、取崩しを回避しており、前年度とほぼ同額を維持している。</a:t>
          </a:r>
        </a:p>
        <a:p>
          <a:r>
            <a:rPr kumimoji="1" lang="ja-JP" altLang="en-US" sz="1400">
              <a:latin typeface="ＭＳ ゴシック" pitchFamily="49" charset="-128"/>
              <a:ea typeface="ＭＳ ゴシック" pitchFamily="49" charset="-128"/>
            </a:rPr>
            <a:t>　実質収支比率は前年度比で</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ポイント減となったが、依然として高い水準にある。主な要因としては、事業の請負差額や一部事業の実施見送り等による不用額の積み上げによるものであるが、今後はこれまで以上に事業費の適正な算定を追求するとともに、事業の早期実施・発注に努めることでより正確な事業費を把握することで、収支のバランスを考慮した予算編成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W36" sqref="BW36:BX3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7308395</v>
      </c>
      <c r="BO4" s="415"/>
      <c r="BP4" s="415"/>
      <c r="BQ4" s="415"/>
      <c r="BR4" s="415"/>
      <c r="BS4" s="415"/>
      <c r="BT4" s="415"/>
      <c r="BU4" s="416"/>
      <c r="BV4" s="414">
        <v>7735330</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13.1</v>
      </c>
      <c r="CU4" s="589"/>
      <c r="CV4" s="589"/>
      <c r="CW4" s="589"/>
      <c r="CX4" s="589"/>
      <c r="CY4" s="589"/>
      <c r="CZ4" s="589"/>
      <c r="DA4" s="590"/>
      <c r="DB4" s="588">
        <v>15.2</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6738801</v>
      </c>
      <c r="BO5" s="420"/>
      <c r="BP5" s="420"/>
      <c r="BQ5" s="420"/>
      <c r="BR5" s="420"/>
      <c r="BS5" s="420"/>
      <c r="BT5" s="420"/>
      <c r="BU5" s="421"/>
      <c r="BV5" s="419">
        <v>7055053</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90.7</v>
      </c>
      <c r="CU5" s="390"/>
      <c r="CV5" s="390"/>
      <c r="CW5" s="390"/>
      <c r="CX5" s="390"/>
      <c r="CY5" s="390"/>
      <c r="CZ5" s="390"/>
      <c r="DA5" s="391"/>
      <c r="DB5" s="389">
        <v>89.3</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569594</v>
      </c>
      <c r="BO6" s="420"/>
      <c r="BP6" s="420"/>
      <c r="BQ6" s="420"/>
      <c r="BR6" s="420"/>
      <c r="BS6" s="420"/>
      <c r="BT6" s="420"/>
      <c r="BU6" s="421"/>
      <c r="BV6" s="419">
        <v>680277</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90.9</v>
      </c>
      <c r="CU6" s="563"/>
      <c r="CV6" s="563"/>
      <c r="CW6" s="563"/>
      <c r="CX6" s="563"/>
      <c r="CY6" s="563"/>
      <c r="CZ6" s="563"/>
      <c r="DA6" s="564"/>
      <c r="DB6" s="562">
        <v>89.7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61847</v>
      </c>
      <c r="BO7" s="420"/>
      <c r="BP7" s="420"/>
      <c r="BQ7" s="420"/>
      <c r="BR7" s="420"/>
      <c r="BS7" s="420"/>
      <c r="BT7" s="420"/>
      <c r="BU7" s="421"/>
      <c r="BV7" s="419">
        <v>97725</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3886928</v>
      </c>
      <c r="CU7" s="420"/>
      <c r="CV7" s="420"/>
      <c r="CW7" s="420"/>
      <c r="CX7" s="420"/>
      <c r="CY7" s="420"/>
      <c r="CZ7" s="420"/>
      <c r="DA7" s="421"/>
      <c r="DB7" s="419">
        <v>3842745</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507747</v>
      </c>
      <c r="BO8" s="420"/>
      <c r="BP8" s="420"/>
      <c r="BQ8" s="420"/>
      <c r="BR8" s="420"/>
      <c r="BS8" s="420"/>
      <c r="BT8" s="420"/>
      <c r="BU8" s="421"/>
      <c r="BV8" s="419">
        <v>582552</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0.28999999999999998</v>
      </c>
      <c r="CU8" s="523"/>
      <c r="CV8" s="523"/>
      <c r="CW8" s="523"/>
      <c r="CX8" s="523"/>
      <c r="CY8" s="523"/>
      <c r="CZ8" s="523"/>
      <c r="DA8" s="524"/>
      <c r="DB8" s="522">
        <v>0.28999999999999998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8639</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-74805</v>
      </c>
      <c r="BO9" s="420"/>
      <c r="BP9" s="420"/>
      <c r="BQ9" s="420"/>
      <c r="BR9" s="420"/>
      <c r="BS9" s="420"/>
      <c r="BT9" s="420"/>
      <c r="BU9" s="421"/>
      <c r="BV9" s="419">
        <v>-59291</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11.5</v>
      </c>
      <c r="CU9" s="390"/>
      <c r="CV9" s="390"/>
      <c r="CW9" s="390"/>
      <c r="CX9" s="390"/>
      <c r="CY9" s="390"/>
      <c r="CZ9" s="390"/>
      <c r="DA9" s="391"/>
      <c r="DB9" s="389">
        <v>11.2</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9512</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776</v>
      </c>
      <c r="BO10" s="420"/>
      <c r="BP10" s="420"/>
      <c r="BQ10" s="420"/>
      <c r="BR10" s="420"/>
      <c r="BS10" s="420"/>
      <c r="BT10" s="420"/>
      <c r="BU10" s="421"/>
      <c r="BV10" s="419">
        <v>118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292828</v>
      </c>
      <c r="BO11" s="420"/>
      <c r="BP11" s="420"/>
      <c r="BQ11" s="420"/>
      <c r="BR11" s="420"/>
      <c r="BS11" s="420"/>
      <c r="BT11" s="420"/>
      <c r="BU11" s="421"/>
      <c r="BV11" s="419">
        <v>325977</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8095</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8025</v>
      </c>
      <c r="S13" s="513"/>
      <c r="T13" s="513"/>
      <c r="U13" s="513"/>
      <c r="V13" s="514"/>
      <c r="W13" s="500" t="s">
        <v>131</v>
      </c>
      <c r="X13" s="442"/>
      <c r="Y13" s="442"/>
      <c r="Z13" s="442"/>
      <c r="AA13" s="442"/>
      <c r="AB13" s="443"/>
      <c r="AC13" s="395">
        <v>684</v>
      </c>
      <c r="AD13" s="396"/>
      <c r="AE13" s="396"/>
      <c r="AF13" s="396"/>
      <c r="AG13" s="397"/>
      <c r="AH13" s="395">
        <v>796</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218799</v>
      </c>
      <c r="BO13" s="420"/>
      <c r="BP13" s="420"/>
      <c r="BQ13" s="420"/>
      <c r="BR13" s="420"/>
      <c r="BS13" s="420"/>
      <c r="BT13" s="420"/>
      <c r="BU13" s="421"/>
      <c r="BV13" s="419">
        <v>266804</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3.9</v>
      </c>
      <c r="CU13" s="390"/>
      <c r="CV13" s="390"/>
      <c r="CW13" s="390"/>
      <c r="CX13" s="390"/>
      <c r="CY13" s="390"/>
      <c r="CZ13" s="390"/>
      <c r="DA13" s="391"/>
      <c r="DB13" s="389">
        <v>3.3</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8203</v>
      </c>
      <c r="S14" s="513"/>
      <c r="T14" s="513"/>
      <c r="U14" s="513"/>
      <c r="V14" s="514"/>
      <c r="W14" s="515"/>
      <c r="X14" s="445"/>
      <c r="Y14" s="445"/>
      <c r="Z14" s="445"/>
      <c r="AA14" s="445"/>
      <c r="AB14" s="446"/>
      <c r="AC14" s="505">
        <v>16.100000000000001</v>
      </c>
      <c r="AD14" s="506"/>
      <c r="AE14" s="506"/>
      <c r="AF14" s="506"/>
      <c r="AG14" s="507"/>
      <c r="AH14" s="505">
        <v>16.7</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0.4</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8136</v>
      </c>
      <c r="S15" s="513"/>
      <c r="T15" s="513"/>
      <c r="U15" s="513"/>
      <c r="V15" s="514"/>
      <c r="W15" s="500" t="s">
        <v>137</v>
      </c>
      <c r="X15" s="442"/>
      <c r="Y15" s="442"/>
      <c r="Z15" s="442"/>
      <c r="AA15" s="442"/>
      <c r="AB15" s="443"/>
      <c r="AC15" s="395">
        <v>1093</v>
      </c>
      <c r="AD15" s="396"/>
      <c r="AE15" s="396"/>
      <c r="AF15" s="396"/>
      <c r="AG15" s="397"/>
      <c r="AH15" s="395">
        <v>1302</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1032220</v>
      </c>
      <c r="BO15" s="415"/>
      <c r="BP15" s="415"/>
      <c r="BQ15" s="415"/>
      <c r="BR15" s="415"/>
      <c r="BS15" s="415"/>
      <c r="BT15" s="415"/>
      <c r="BU15" s="416"/>
      <c r="BV15" s="414">
        <v>1041960</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25.8</v>
      </c>
      <c r="AD16" s="506"/>
      <c r="AE16" s="506"/>
      <c r="AF16" s="506"/>
      <c r="AG16" s="507"/>
      <c r="AH16" s="505">
        <v>27.4</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3620924</v>
      </c>
      <c r="BO16" s="420"/>
      <c r="BP16" s="420"/>
      <c r="BQ16" s="420"/>
      <c r="BR16" s="420"/>
      <c r="BS16" s="420"/>
      <c r="BT16" s="420"/>
      <c r="BU16" s="421"/>
      <c r="BV16" s="419">
        <v>3514474</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2462</v>
      </c>
      <c r="AD17" s="396"/>
      <c r="AE17" s="396"/>
      <c r="AF17" s="396"/>
      <c r="AG17" s="397"/>
      <c r="AH17" s="395">
        <v>2660</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1289258</v>
      </c>
      <c r="BO17" s="420"/>
      <c r="BP17" s="420"/>
      <c r="BQ17" s="420"/>
      <c r="BR17" s="420"/>
      <c r="BS17" s="420"/>
      <c r="BT17" s="420"/>
      <c r="BU17" s="421"/>
      <c r="BV17" s="419">
        <v>1299044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37.950000000000003</v>
      </c>
      <c r="M18" s="474"/>
      <c r="N18" s="474"/>
      <c r="O18" s="474"/>
      <c r="P18" s="474"/>
      <c r="Q18" s="474"/>
      <c r="R18" s="475"/>
      <c r="S18" s="475"/>
      <c r="T18" s="475"/>
      <c r="U18" s="475"/>
      <c r="V18" s="476"/>
      <c r="W18" s="490"/>
      <c r="X18" s="491"/>
      <c r="Y18" s="491"/>
      <c r="Z18" s="491"/>
      <c r="AA18" s="491"/>
      <c r="AB18" s="501"/>
      <c r="AC18" s="383">
        <v>58.1</v>
      </c>
      <c r="AD18" s="384"/>
      <c r="AE18" s="384"/>
      <c r="AF18" s="384"/>
      <c r="AG18" s="477"/>
      <c r="AH18" s="383">
        <v>55.9</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3584096</v>
      </c>
      <c r="BO18" s="420"/>
      <c r="BP18" s="420"/>
      <c r="BQ18" s="420"/>
      <c r="BR18" s="420"/>
      <c r="BS18" s="420"/>
      <c r="BT18" s="420"/>
      <c r="BU18" s="421"/>
      <c r="BV18" s="419">
        <v>3476188</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228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4969304</v>
      </c>
      <c r="BO19" s="420"/>
      <c r="BP19" s="420"/>
      <c r="BQ19" s="420"/>
      <c r="BR19" s="420"/>
      <c r="BS19" s="420"/>
      <c r="BT19" s="420"/>
      <c r="BU19" s="421"/>
      <c r="BV19" s="419">
        <v>5137888</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3123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5480641</v>
      </c>
      <c r="BO22" s="415"/>
      <c r="BP22" s="415"/>
      <c r="BQ22" s="415"/>
      <c r="BR22" s="415"/>
      <c r="BS22" s="415"/>
      <c r="BT22" s="415"/>
      <c r="BU22" s="416"/>
      <c r="BV22" s="414">
        <v>5455724</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2623418</v>
      </c>
      <c r="BO23" s="420"/>
      <c r="BP23" s="420"/>
      <c r="BQ23" s="420"/>
      <c r="BR23" s="420"/>
      <c r="BS23" s="420"/>
      <c r="BT23" s="420"/>
      <c r="BU23" s="421"/>
      <c r="BV23" s="419">
        <v>2669731</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7191</v>
      </c>
      <c r="R24" s="396"/>
      <c r="S24" s="396"/>
      <c r="T24" s="396"/>
      <c r="U24" s="396"/>
      <c r="V24" s="397"/>
      <c r="W24" s="454"/>
      <c r="X24" s="436"/>
      <c r="Y24" s="437"/>
      <c r="Z24" s="392" t="s">
        <v>162</v>
      </c>
      <c r="AA24" s="393"/>
      <c r="AB24" s="393"/>
      <c r="AC24" s="393"/>
      <c r="AD24" s="393"/>
      <c r="AE24" s="393"/>
      <c r="AF24" s="393"/>
      <c r="AG24" s="394"/>
      <c r="AH24" s="395">
        <v>104</v>
      </c>
      <c r="AI24" s="396"/>
      <c r="AJ24" s="396"/>
      <c r="AK24" s="396"/>
      <c r="AL24" s="397"/>
      <c r="AM24" s="395">
        <v>332696</v>
      </c>
      <c r="AN24" s="396"/>
      <c r="AO24" s="396"/>
      <c r="AP24" s="396"/>
      <c r="AQ24" s="396"/>
      <c r="AR24" s="397"/>
      <c r="AS24" s="395">
        <v>3199</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4171013</v>
      </c>
      <c r="BO24" s="420"/>
      <c r="BP24" s="420"/>
      <c r="BQ24" s="420"/>
      <c r="BR24" s="420"/>
      <c r="BS24" s="420"/>
      <c r="BT24" s="420"/>
      <c r="BU24" s="421"/>
      <c r="BV24" s="419">
        <v>4003377</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6084</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127008</v>
      </c>
      <c r="BO25" s="415"/>
      <c r="BP25" s="415"/>
      <c r="BQ25" s="415"/>
      <c r="BR25" s="415"/>
      <c r="BS25" s="415"/>
      <c r="BT25" s="415"/>
      <c r="BU25" s="416"/>
      <c r="BV25" s="414">
        <v>131712</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6033</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3380</v>
      </c>
      <c r="R27" s="396"/>
      <c r="S27" s="396"/>
      <c r="T27" s="396"/>
      <c r="U27" s="396"/>
      <c r="V27" s="397"/>
      <c r="W27" s="454"/>
      <c r="X27" s="436"/>
      <c r="Y27" s="437"/>
      <c r="Z27" s="392" t="s">
        <v>171</v>
      </c>
      <c r="AA27" s="393"/>
      <c r="AB27" s="393"/>
      <c r="AC27" s="393"/>
      <c r="AD27" s="393"/>
      <c r="AE27" s="393"/>
      <c r="AF27" s="393"/>
      <c r="AG27" s="394"/>
      <c r="AH27" s="395">
        <v>7</v>
      </c>
      <c r="AI27" s="396"/>
      <c r="AJ27" s="396"/>
      <c r="AK27" s="396"/>
      <c r="AL27" s="397"/>
      <c r="AM27" s="395">
        <v>21861</v>
      </c>
      <c r="AN27" s="396"/>
      <c r="AO27" s="396"/>
      <c r="AP27" s="396"/>
      <c r="AQ27" s="396"/>
      <c r="AR27" s="397"/>
      <c r="AS27" s="395">
        <v>3123</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50000</v>
      </c>
      <c r="BO27" s="423"/>
      <c r="BP27" s="423"/>
      <c r="BQ27" s="423"/>
      <c r="BR27" s="423"/>
      <c r="BS27" s="423"/>
      <c r="BT27" s="423"/>
      <c r="BU27" s="424"/>
      <c r="BV27" s="422">
        <v>50000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2540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866071</v>
      </c>
      <c r="BO28" s="415"/>
      <c r="BP28" s="415"/>
      <c r="BQ28" s="415"/>
      <c r="BR28" s="415"/>
      <c r="BS28" s="415"/>
      <c r="BT28" s="415"/>
      <c r="BU28" s="416"/>
      <c r="BV28" s="414">
        <v>865296</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10</v>
      </c>
      <c r="M29" s="396"/>
      <c r="N29" s="396"/>
      <c r="O29" s="396"/>
      <c r="P29" s="397"/>
      <c r="Q29" s="395">
        <v>2280</v>
      </c>
      <c r="R29" s="396"/>
      <c r="S29" s="396"/>
      <c r="T29" s="396"/>
      <c r="U29" s="396"/>
      <c r="V29" s="397"/>
      <c r="W29" s="455"/>
      <c r="X29" s="456"/>
      <c r="Y29" s="457"/>
      <c r="Z29" s="392" t="s">
        <v>177</v>
      </c>
      <c r="AA29" s="393"/>
      <c r="AB29" s="393"/>
      <c r="AC29" s="393"/>
      <c r="AD29" s="393"/>
      <c r="AE29" s="393"/>
      <c r="AF29" s="393"/>
      <c r="AG29" s="394"/>
      <c r="AH29" s="395">
        <v>111</v>
      </c>
      <c r="AI29" s="396"/>
      <c r="AJ29" s="396"/>
      <c r="AK29" s="396"/>
      <c r="AL29" s="397"/>
      <c r="AM29" s="395">
        <v>354557</v>
      </c>
      <c r="AN29" s="396"/>
      <c r="AO29" s="396"/>
      <c r="AP29" s="396"/>
      <c r="AQ29" s="396"/>
      <c r="AR29" s="397"/>
      <c r="AS29" s="395">
        <v>3194</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t="s">
        <v>122</v>
      </c>
      <c r="BO29" s="420"/>
      <c r="BP29" s="420"/>
      <c r="BQ29" s="420"/>
      <c r="BR29" s="420"/>
      <c r="BS29" s="420"/>
      <c r="BT29" s="420"/>
      <c r="BU29" s="421"/>
      <c r="BV29" s="419" t="s">
        <v>122</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101</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1462009</v>
      </c>
      <c r="BO30" s="423"/>
      <c r="BP30" s="423"/>
      <c r="BQ30" s="423"/>
      <c r="BR30" s="423"/>
      <c r="BS30" s="423"/>
      <c r="BT30" s="423"/>
      <c r="BU30" s="424"/>
      <c r="BV30" s="422">
        <v>1475767</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国見町国民健康保険特別会計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国見町水道事業会計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国見町土地開発事業特別会計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福島県後期高齢者医療広域連合一般会計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国見町渇水対策施設特別会計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国見町介護保険特別会計（保険事業勘定）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国見町下水道事業会計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福島県後期高齢者医療広域連合後期高齢者医療特別会計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国見町後期高齢者医療特別会計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福島地方水道用水供給企業団
福島地方水道用水供給事業会計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伊達地方消防組合・一般会計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伊達地方衛生処理組合　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伊達地方衛生処理組合　し尿処理事業特別会計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伊達地方衛生処理組合　ごみ処理事業特別会計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公立藤田病院組合　病院事業会計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福島県市町村総合事務組合　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福島県市町村総合事務組合　消防補償等特別会計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kQlgy4YiS3HgmUKLWvW1ubdmVKCfoK/HKM5LtQelTrOtSyjY1QqSNFvXrI0YCHjwAx1dzM16Vp1LuzEUz2eew==" saltValue="eL0kIjRDepMNFi2uyP5Ze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 zoomScaleSheetLayoutView="100" workbookViewId="0">
      <selection activeCell="BW36" sqref="BW36:BX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v>16.989999999999998</v>
      </c>
      <c r="G34" s="33">
        <v>13.47</v>
      </c>
      <c r="H34" s="33">
        <v>17.100000000000001</v>
      </c>
      <c r="I34" s="33">
        <v>15.11</v>
      </c>
      <c r="J34" s="34">
        <v>13.04</v>
      </c>
      <c r="K34" s="22"/>
      <c r="L34" s="22"/>
      <c r="M34" s="22"/>
      <c r="N34" s="22"/>
      <c r="O34" s="22"/>
      <c r="P34" s="22"/>
    </row>
    <row r="35" spans="1:16" ht="39" customHeight="1" x14ac:dyDescent="0.15">
      <c r="A35" s="22"/>
      <c r="B35" s="35"/>
      <c r="C35" s="1145" t="s">
        <v>533</v>
      </c>
      <c r="D35" s="1146"/>
      <c r="E35" s="1147"/>
      <c r="F35" s="36">
        <v>10.87</v>
      </c>
      <c r="G35" s="37">
        <v>10.36</v>
      </c>
      <c r="H35" s="37">
        <v>10.220000000000001</v>
      </c>
      <c r="I35" s="37">
        <v>9.11</v>
      </c>
      <c r="J35" s="38">
        <v>7.87</v>
      </c>
      <c r="K35" s="22"/>
      <c r="L35" s="22"/>
      <c r="M35" s="22"/>
      <c r="N35" s="22"/>
      <c r="O35" s="22"/>
      <c r="P35" s="22"/>
    </row>
    <row r="36" spans="1:16" ht="39" customHeight="1" x14ac:dyDescent="0.15">
      <c r="A36" s="22"/>
      <c r="B36" s="35"/>
      <c r="C36" s="1145" t="s">
        <v>534</v>
      </c>
      <c r="D36" s="1146"/>
      <c r="E36" s="1147"/>
      <c r="F36" s="36">
        <v>1.32</v>
      </c>
      <c r="G36" s="37">
        <v>1.26</v>
      </c>
      <c r="H36" s="37">
        <v>1.88</v>
      </c>
      <c r="I36" s="37">
        <v>0.89</v>
      </c>
      <c r="J36" s="38">
        <v>0.69</v>
      </c>
      <c r="K36" s="22"/>
      <c r="L36" s="22"/>
      <c r="M36" s="22"/>
      <c r="N36" s="22"/>
      <c r="O36" s="22"/>
      <c r="P36" s="22"/>
    </row>
    <row r="37" spans="1:16" ht="39" customHeight="1" x14ac:dyDescent="0.15">
      <c r="A37" s="22"/>
      <c r="B37" s="35"/>
      <c r="C37" s="1145" t="s">
        <v>535</v>
      </c>
      <c r="D37" s="1146"/>
      <c r="E37" s="1147"/>
      <c r="F37" s="36" t="s">
        <v>488</v>
      </c>
      <c r="G37" s="37" t="s">
        <v>488</v>
      </c>
      <c r="H37" s="37" t="s">
        <v>488</v>
      </c>
      <c r="I37" s="37">
        <v>0.2</v>
      </c>
      <c r="J37" s="38">
        <v>0.49</v>
      </c>
      <c r="K37" s="22"/>
      <c r="L37" s="22"/>
      <c r="M37" s="22"/>
      <c r="N37" s="22"/>
      <c r="O37" s="22"/>
      <c r="P37" s="22"/>
    </row>
    <row r="38" spans="1:16" ht="39" customHeight="1" x14ac:dyDescent="0.15">
      <c r="A38" s="22"/>
      <c r="B38" s="35"/>
      <c r="C38" s="1145" t="s">
        <v>536</v>
      </c>
      <c r="D38" s="1146"/>
      <c r="E38" s="1147"/>
      <c r="F38" s="36">
        <v>0.78</v>
      </c>
      <c r="G38" s="37">
        <v>0.68</v>
      </c>
      <c r="H38" s="37">
        <v>0.54</v>
      </c>
      <c r="I38" s="37">
        <v>0.54</v>
      </c>
      <c r="J38" s="38">
        <v>0.26</v>
      </c>
      <c r="K38" s="22"/>
      <c r="L38" s="22"/>
      <c r="M38" s="22"/>
      <c r="N38" s="22"/>
      <c r="O38" s="22"/>
      <c r="P38" s="22"/>
    </row>
    <row r="39" spans="1:16" ht="39" customHeight="1" x14ac:dyDescent="0.15">
      <c r="A39" s="22"/>
      <c r="B39" s="35"/>
      <c r="C39" s="1145" t="s">
        <v>537</v>
      </c>
      <c r="D39" s="1146"/>
      <c r="E39" s="1147"/>
      <c r="F39" s="36">
        <v>0.01</v>
      </c>
      <c r="G39" s="37">
        <v>0.05</v>
      </c>
      <c r="H39" s="37">
        <v>0.28000000000000003</v>
      </c>
      <c r="I39" s="37">
        <v>0.05</v>
      </c>
      <c r="J39" s="38">
        <v>7.0000000000000007E-2</v>
      </c>
      <c r="K39" s="22"/>
      <c r="L39" s="22"/>
      <c r="M39" s="22"/>
      <c r="N39" s="22"/>
      <c r="O39" s="22"/>
      <c r="P39" s="22"/>
    </row>
    <row r="40" spans="1:16" ht="39" customHeight="1" x14ac:dyDescent="0.15">
      <c r="A40" s="22"/>
      <c r="B40" s="35"/>
      <c r="C40" s="1145" t="s">
        <v>538</v>
      </c>
      <c r="D40" s="1146"/>
      <c r="E40" s="1147"/>
      <c r="F40" s="36">
        <v>0</v>
      </c>
      <c r="G40" s="37">
        <v>0.02</v>
      </c>
      <c r="H40" s="37">
        <v>0.01</v>
      </c>
      <c r="I40" s="37">
        <v>0.04</v>
      </c>
      <c r="J40" s="38">
        <v>0.01</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v>0.12</v>
      </c>
      <c r="G43" s="42">
        <v>0.22</v>
      </c>
      <c r="H43" s="42">
        <v>0</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65/dS14OB2a8V1FPIUGyGCw+SjFgmGYMIz9GPWE+bBYf4opQnTlSyF5qRVVpSSXBdyjGAEwOA6we5GCbFD0VA==" saltValue="j44lKo+AShd+S/47GWjH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1" zoomScaleSheetLayoutView="55" workbookViewId="0">
      <selection activeCell="BW36" sqref="BW36:BX3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267</v>
      </c>
      <c r="L45" s="60">
        <v>266</v>
      </c>
      <c r="M45" s="60">
        <v>267</v>
      </c>
      <c r="N45" s="60">
        <v>260</v>
      </c>
      <c r="O45" s="61">
        <v>285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75</v>
      </c>
      <c r="L48" s="64">
        <v>82</v>
      </c>
      <c r="M48" s="64">
        <v>64</v>
      </c>
      <c r="N48" s="64">
        <v>68</v>
      </c>
      <c r="O48" s="65">
        <v>75</v>
      </c>
      <c r="P48" s="48"/>
      <c r="Q48" s="48"/>
      <c r="R48" s="48"/>
      <c r="S48" s="48"/>
      <c r="T48" s="48"/>
      <c r="U48" s="48"/>
    </row>
    <row r="49" spans="1:21" ht="30.75" customHeight="1" x14ac:dyDescent="0.15">
      <c r="A49" s="48"/>
      <c r="B49" s="1178"/>
      <c r="C49" s="1179"/>
      <c r="D49" s="62"/>
      <c r="E49" s="1155" t="s">
        <v>14</v>
      </c>
      <c r="F49" s="1155"/>
      <c r="G49" s="1155"/>
      <c r="H49" s="1155"/>
      <c r="I49" s="1155"/>
      <c r="J49" s="1156"/>
      <c r="K49" s="63">
        <v>336</v>
      </c>
      <c r="L49" s="64">
        <v>336</v>
      </c>
      <c r="M49" s="64">
        <v>410</v>
      </c>
      <c r="N49" s="64">
        <v>411</v>
      </c>
      <c r="O49" s="65">
        <v>401</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t="s">
        <v>488</v>
      </c>
      <c r="N50" s="64" t="s">
        <v>488</v>
      </c>
      <c r="O50" s="65">
        <v>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599</v>
      </c>
      <c r="L52" s="64">
        <v>608</v>
      </c>
      <c r="M52" s="64">
        <v>614</v>
      </c>
      <c r="N52" s="64">
        <v>619</v>
      </c>
      <c r="O52" s="65">
        <v>631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80</v>
      </c>
      <c r="L53" s="69">
        <v>77</v>
      </c>
      <c r="M53" s="69">
        <v>127</v>
      </c>
      <c r="N53" s="69">
        <v>120</v>
      </c>
      <c r="O53" s="70">
        <v>135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RQJ5+/4DlOv/tLMjiKT/vEXI6OmMSf2y1BGQXFUYkzbJWvAKjP2+imcyYaZnOvhrof5EesQSROaKIq+FbcblQ==" saltValue="j5mezTvE/MM1HK2nRt0E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SheetLayoutView="100" workbookViewId="0">
      <selection activeCell="BW36" sqref="BW36:BX3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5819</v>
      </c>
      <c r="J41" s="344">
        <v>5816</v>
      </c>
      <c r="K41" s="344">
        <v>5666</v>
      </c>
      <c r="L41" s="344">
        <v>5441</v>
      </c>
      <c r="M41" s="345">
        <v>5472</v>
      </c>
    </row>
    <row r="42" spans="2:13" ht="27.75" customHeight="1" x14ac:dyDescent="0.15">
      <c r="B42" s="1186"/>
      <c r="C42" s="1187"/>
      <c r="D42" s="106"/>
      <c r="E42" s="1190" t="s">
        <v>32</v>
      </c>
      <c r="F42" s="1190"/>
      <c r="G42" s="1190"/>
      <c r="H42" s="1191"/>
      <c r="I42" s="346">
        <v>1</v>
      </c>
      <c r="J42" s="347" t="s">
        <v>488</v>
      </c>
      <c r="K42" s="347" t="s">
        <v>488</v>
      </c>
      <c r="L42" s="347" t="s">
        <v>488</v>
      </c>
      <c r="M42" s="348">
        <v>127</v>
      </c>
    </row>
    <row r="43" spans="2:13" ht="27.75" customHeight="1" x14ac:dyDescent="0.15">
      <c r="B43" s="1186"/>
      <c r="C43" s="1187"/>
      <c r="D43" s="106"/>
      <c r="E43" s="1190" t="s">
        <v>33</v>
      </c>
      <c r="F43" s="1190"/>
      <c r="G43" s="1190"/>
      <c r="H43" s="1191"/>
      <c r="I43" s="346">
        <v>922</v>
      </c>
      <c r="J43" s="347">
        <v>931</v>
      </c>
      <c r="K43" s="347">
        <v>862</v>
      </c>
      <c r="L43" s="347">
        <v>802</v>
      </c>
      <c r="M43" s="348">
        <v>734</v>
      </c>
    </row>
    <row r="44" spans="2:13" ht="27.75" customHeight="1" x14ac:dyDescent="0.15">
      <c r="B44" s="1186"/>
      <c r="C44" s="1187"/>
      <c r="D44" s="106"/>
      <c r="E44" s="1190" t="s">
        <v>34</v>
      </c>
      <c r="F44" s="1190"/>
      <c r="G44" s="1190"/>
      <c r="H44" s="1191"/>
      <c r="I44" s="346">
        <v>2711</v>
      </c>
      <c r="J44" s="347">
        <v>2552</v>
      </c>
      <c r="K44" s="347">
        <v>2318</v>
      </c>
      <c r="L44" s="347">
        <v>2059</v>
      </c>
      <c r="M44" s="348">
        <v>1882</v>
      </c>
    </row>
    <row r="45" spans="2:13" ht="27.75" customHeight="1" x14ac:dyDescent="0.15">
      <c r="B45" s="1186"/>
      <c r="C45" s="1187"/>
      <c r="D45" s="106"/>
      <c r="E45" s="1190" t="s">
        <v>35</v>
      </c>
      <c r="F45" s="1190"/>
      <c r="G45" s="1190"/>
      <c r="H45" s="1191"/>
      <c r="I45" s="346">
        <v>390</v>
      </c>
      <c r="J45" s="347">
        <v>355</v>
      </c>
      <c r="K45" s="347">
        <v>309</v>
      </c>
      <c r="L45" s="347">
        <v>388</v>
      </c>
      <c r="M45" s="348">
        <v>334</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1873</v>
      </c>
      <c r="J50" s="347">
        <v>2546</v>
      </c>
      <c r="K50" s="347">
        <v>2189</v>
      </c>
      <c r="L50" s="347">
        <v>2301</v>
      </c>
      <c r="M50" s="348">
        <v>2279</v>
      </c>
    </row>
    <row r="51" spans="2:13" ht="27.75" customHeight="1" x14ac:dyDescent="0.15">
      <c r="B51" s="1186"/>
      <c r="C51" s="1187"/>
      <c r="D51" s="106"/>
      <c r="E51" s="1190" t="s">
        <v>42</v>
      </c>
      <c r="F51" s="1190"/>
      <c r="G51" s="1190"/>
      <c r="H51" s="1191"/>
      <c r="I51" s="346">
        <v>149</v>
      </c>
      <c r="J51" s="347">
        <v>135</v>
      </c>
      <c r="K51" s="347">
        <v>124</v>
      </c>
      <c r="L51" s="347">
        <v>68</v>
      </c>
      <c r="M51" s="348">
        <v>62</v>
      </c>
    </row>
    <row r="52" spans="2:13" ht="27.75" customHeight="1" x14ac:dyDescent="0.15">
      <c r="B52" s="1188"/>
      <c r="C52" s="1189"/>
      <c r="D52" s="106"/>
      <c r="E52" s="1190" t="s">
        <v>43</v>
      </c>
      <c r="F52" s="1190"/>
      <c r="G52" s="1190"/>
      <c r="H52" s="1191"/>
      <c r="I52" s="346">
        <v>7146</v>
      </c>
      <c r="J52" s="347">
        <v>6894</v>
      </c>
      <c r="K52" s="347">
        <v>6550</v>
      </c>
      <c r="L52" s="347">
        <v>6354</v>
      </c>
      <c r="M52" s="348">
        <v>6193</v>
      </c>
    </row>
    <row r="53" spans="2:13" ht="27.75" customHeight="1" thickBot="1" x14ac:dyDescent="0.2">
      <c r="B53" s="1192" t="s">
        <v>19</v>
      </c>
      <c r="C53" s="1193"/>
      <c r="D53" s="110"/>
      <c r="E53" s="1194" t="s">
        <v>44</v>
      </c>
      <c r="F53" s="1194"/>
      <c r="G53" s="1194"/>
      <c r="H53" s="1195"/>
      <c r="I53" s="349">
        <v>674</v>
      </c>
      <c r="J53" s="350">
        <v>78</v>
      </c>
      <c r="K53" s="350">
        <v>291</v>
      </c>
      <c r="L53" s="350">
        <v>-34</v>
      </c>
      <c r="M53" s="351">
        <v>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pi2ShplSfyUbf06bkTsD+PWq1ZPLZkQyjY0wJuySyAaKrOXNccnE2CqA9eIkZjJx9qzRXdI074p1Jo0D+DEqg==" saltValue="Keb9sHOqoH9tpOMr9C6j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865</v>
      </c>
      <c r="G55" s="352">
        <v>865</v>
      </c>
      <c r="H55" s="353">
        <v>866</v>
      </c>
    </row>
    <row r="56" spans="2:8" ht="52.5" customHeight="1" x14ac:dyDescent="0.15">
      <c r="B56" s="122"/>
      <c r="C56" s="1213" t="s">
        <v>47</v>
      </c>
      <c r="D56" s="1213"/>
      <c r="E56" s="1214"/>
      <c r="F56" s="354" t="s">
        <v>488</v>
      </c>
      <c r="G56" s="354" t="s">
        <v>488</v>
      </c>
      <c r="H56" s="355" t="s">
        <v>488</v>
      </c>
    </row>
    <row r="57" spans="2:8" ht="53.25" customHeight="1" x14ac:dyDescent="0.15">
      <c r="B57" s="122"/>
      <c r="C57" s="1215" t="s">
        <v>48</v>
      </c>
      <c r="D57" s="1215"/>
      <c r="E57" s="1216"/>
      <c r="F57" s="356">
        <v>1421</v>
      </c>
      <c r="G57" s="356">
        <v>1476</v>
      </c>
      <c r="H57" s="357">
        <v>1462</v>
      </c>
    </row>
    <row r="58" spans="2:8" ht="45.75" customHeight="1" x14ac:dyDescent="0.15">
      <c r="B58" s="123"/>
      <c r="C58" s="1203" t="s">
        <v>560</v>
      </c>
      <c r="D58" s="1204"/>
      <c r="E58" s="1205"/>
      <c r="F58" s="358">
        <v>385</v>
      </c>
      <c r="G58" s="358">
        <v>377</v>
      </c>
      <c r="H58" s="359">
        <v>369</v>
      </c>
    </row>
    <row r="59" spans="2:8" ht="45.75" customHeight="1" x14ac:dyDescent="0.15">
      <c r="B59" s="123"/>
      <c r="C59" s="1203" t="s">
        <v>561</v>
      </c>
      <c r="D59" s="1204"/>
      <c r="E59" s="1205"/>
      <c r="F59" s="358">
        <v>300</v>
      </c>
      <c r="G59" s="358">
        <v>330</v>
      </c>
      <c r="H59" s="359">
        <v>331</v>
      </c>
    </row>
    <row r="60" spans="2:8" ht="45.75" customHeight="1" x14ac:dyDescent="0.15">
      <c r="B60" s="123"/>
      <c r="C60" s="1203" t="s">
        <v>562</v>
      </c>
      <c r="D60" s="1204"/>
      <c r="E60" s="1205"/>
      <c r="F60" s="358">
        <v>290</v>
      </c>
      <c r="G60" s="358">
        <v>320</v>
      </c>
      <c r="H60" s="359">
        <v>321</v>
      </c>
    </row>
    <row r="61" spans="2:8" ht="45.75" customHeight="1" x14ac:dyDescent="0.15">
      <c r="B61" s="123"/>
      <c r="C61" s="1203" t="s">
        <v>563</v>
      </c>
      <c r="D61" s="1204"/>
      <c r="E61" s="1205"/>
      <c r="F61" s="358">
        <v>102</v>
      </c>
      <c r="G61" s="358">
        <v>170</v>
      </c>
      <c r="H61" s="359">
        <v>219</v>
      </c>
    </row>
    <row r="62" spans="2:8" ht="45.75" customHeight="1" thickBot="1" x14ac:dyDescent="0.2">
      <c r="B62" s="124"/>
      <c r="C62" s="1206" t="s">
        <v>564</v>
      </c>
      <c r="D62" s="1207"/>
      <c r="E62" s="1208"/>
      <c r="F62" s="360">
        <v>152</v>
      </c>
      <c r="G62" s="360">
        <v>152</v>
      </c>
      <c r="H62" s="361">
        <v>152</v>
      </c>
    </row>
    <row r="63" spans="2:8" ht="52.5" customHeight="1" thickBot="1" x14ac:dyDescent="0.2">
      <c r="B63" s="125"/>
      <c r="C63" s="1209" t="s">
        <v>49</v>
      </c>
      <c r="D63" s="1209"/>
      <c r="E63" s="1210"/>
      <c r="F63" s="362">
        <v>2286</v>
      </c>
      <c r="G63" s="362">
        <v>2341</v>
      </c>
      <c r="H63" s="363">
        <v>2328</v>
      </c>
    </row>
    <row r="64" spans="2:8" x14ac:dyDescent="0.15"/>
  </sheetData>
  <sheetProtection algorithmName="SHA-512" hashValue="cxnfXKIZHNSR/urFLsEsEVQkz3aJlqcOHOsQR6dF1iqx8mXt/44aLniKCbIqSl8ht/P1Vf8f3d51IOPVcVd8Tw==" saltValue="aqVU90/Ar9ArzR4G4An7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80913</v>
      </c>
      <c r="E3" s="144"/>
      <c r="F3" s="145">
        <v>126525</v>
      </c>
      <c r="G3" s="146"/>
      <c r="H3" s="147"/>
    </row>
    <row r="4" spans="1:8" x14ac:dyDescent="0.15">
      <c r="A4" s="148"/>
      <c r="B4" s="149"/>
      <c r="C4" s="150"/>
      <c r="D4" s="151">
        <v>36164</v>
      </c>
      <c r="E4" s="152"/>
      <c r="F4" s="153">
        <v>67052</v>
      </c>
      <c r="G4" s="154"/>
      <c r="H4" s="155"/>
    </row>
    <row r="5" spans="1:8" x14ac:dyDescent="0.15">
      <c r="A5" s="136" t="s">
        <v>521</v>
      </c>
      <c r="B5" s="141"/>
      <c r="C5" s="142"/>
      <c r="D5" s="143">
        <v>60171</v>
      </c>
      <c r="E5" s="144"/>
      <c r="F5" s="145">
        <v>122054</v>
      </c>
      <c r="G5" s="146"/>
      <c r="H5" s="147"/>
    </row>
    <row r="6" spans="1:8" x14ac:dyDescent="0.15">
      <c r="A6" s="148"/>
      <c r="B6" s="149"/>
      <c r="C6" s="150"/>
      <c r="D6" s="151">
        <v>18369</v>
      </c>
      <c r="E6" s="152"/>
      <c r="F6" s="153">
        <v>68298</v>
      </c>
      <c r="G6" s="154"/>
      <c r="H6" s="155"/>
    </row>
    <row r="7" spans="1:8" x14ac:dyDescent="0.15">
      <c r="A7" s="136" t="s">
        <v>522</v>
      </c>
      <c r="B7" s="141"/>
      <c r="C7" s="142"/>
      <c r="D7" s="143">
        <v>43864</v>
      </c>
      <c r="E7" s="144"/>
      <c r="F7" s="145">
        <v>111644</v>
      </c>
      <c r="G7" s="146"/>
      <c r="H7" s="147"/>
    </row>
    <row r="8" spans="1:8" x14ac:dyDescent="0.15">
      <c r="A8" s="148"/>
      <c r="B8" s="149"/>
      <c r="C8" s="150"/>
      <c r="D8" s="151">
        <v>21391</v>
      </c>
      <c r="E8" s="152"/>
      <c r="F8" s="153">
        <v>66606</v>
      </c>
      <c r="G8" s="154"/>
      <c r="H8" s="155"/>
    </row>
    <row r="9" spans="1:8" x14ac:dyDescent="0.15">
      <c r="A9" s="136" t="s">
        <v>523</v>
      </c>
      <c r="B9" s="141"/>
      <c r="C9" s="142"/>
      <c r="D9" s="143">
        <v>77172</v>
      </c>
      <c r="E9" s="144"/>
      <c r="F9" s="145">
        <v>127917</v>
      </c>
      <c r="G9" s="146"/>
      <c r="H9" s="147"/>
    </row>
    <row r="10" spans="1:8" x14ac:dyDescent="0.15">
      <c r="A10" s="148"/>
      <c r="B10" s="149"/>
      <c r="C10" s="150"/>
      <c r="D10" s="151">
        <v>42383</v>
      </c>
      <c r="E10" s="152"/>
      <c r="F10" s="153">
        <v>69746</v>
      </c>
      <c r="G10" s="154"/>
      <c r="H10" s="155"/>
    </row>
    <row r="11" spans="1:8" x14ac:dyDescent="0.15">
      <c r="A11" s="136" t="s">
        <v>524</v>
      </c>
      <c r="B11" s="141"/>
      <c r="C11" s="142"/>
      <c r="D11" s="143">
        <v>129947</v>
      </c>
      <c r="E11" s="144"/>
      <c r="F11" s="145">
        <v>135931</v>
      </c>
      <c r="G11" s="146"/>
      <c r="H11" s="147"/>
    </row>
    <row r="12" spans="1:8" x14ac:dyDescent="0.15">
      <c r="A12" s="148"/>
      <c r="B12" s="149"/>
      <c r="C12" s="156"/>
      <c r="D12" s="151">
        <v>68677</v>
      </c>
      <c r="E12" s="152"/>
      <c r="F12" s="153">
        <v>75320</v>
      </c>
      <c r="G12" s="154"/>
      <c r="H12" s="155"/>
    </row>
    <row r="13" spans="1:8" x14ac:dyDescent="0.15">
      <c r="A13" s="136"/>
      <c r="B13" s="141"/>
      <c r="C13" s="157"/>
      <c r="D13" s="158">
        <v>78413</v>
      </c>
      <c r="E13" s="159"/>
      <c r="F13" s="160">
        <v>124814</v>
      </c>
      <c r="G13" s="161"/>
      <c r="H13" s="147"/>
    </row>
    <row r="14" spans="1:8" x14ac:dyDescent="0.15">
      <c r="A14" s="148"/>
      <c r="B14" s="149"/>
      <c r="C14" s="150"/>
      <c r="D14" s="151">
        <v>37397</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16.989999999999998</v>
      </c>
      <c r="C19" s="162">
        <f>ROUND(VALUE(SUBSTITUTE(実質収支比率等に係る経年分析!G$48,"▲","-")),2)</f>
        <v>13.5</v>
      </c>
      <c r="D19" s="162">
        <f>ROUND(VALUE(SUBSTITUTE(実質収支比率等に係る経年分析!H$48,"▲","-")),2)</f>
        <v>17.11</v>
      </c>
      <c r="E19" s="162">
        <f>ROUND(VALUE(SUBSTITUTE(実質収支比率等に係る経年分析!I$48,"▲","-")),2)</f>
        <v>15.16</v>
      </c>
      <c r="F19" s="162">
        <f>ROUND(VALUE(SUBSTITUTE(実質収支比率等に係る経年分析!J$48,"▲","-")),2)</f>
        <v>13.06</v>
      </c>
    </row>
    <row r="20" spans="1:11" x14ac:dyDescent="0.15">
      <c r="A20" s="162" t="s">
        <v>53</v>
      </c>
      <c r="B20" s="162">
        <f>ROUND(VALUE(SUBSTITUTE(実質収支比率等に係る経年分析!F$47,"▲","-")),2)</f>
        <v>22.62</v>
      </c>
      <c r="C20" s="162">
        <f>ROUND(VALUE(SUBSTITUTE(実質収支比率等に係る経年分析!G$47,"▲","-")),2)</f>
        <v>21.42</v>
      </c>
      <c r="D20" s="162">
        <f>ROUND(VALUE(SUBSTITUTE(実質収支比率等に係る経年分析!H$47,"▲","-")),2)</f>
        <v>23.07</v>
      </c>
      <c r="E20" s="162">
        <f>ROUND(VALUE(SUBSTITUTE(実質収支比率等に係る経年分析!I$47,"▲","-")),2)</f>
        <v>22.52</v>
      </c>
      <c r="F20" s="162">
        <f>ROUND(VALUE(SUBSTITUTE(実質収支比率等に係る経年分析!J$47,"▲","-")),2)</f>
        <v>22.28</v>
      </c>
    </row>
    <row r="21" spans="1:11" x14ac:dyDescent="0.15">
      <c r="A21" s="162" t="s">
        <v>54</v>
      </c>
      <c r="B21" s="162">
        <f>IF(ISNUMBER(VALUE(SUBSTITUTE(実質収支比率等に係る経年分析!F$49,"▲","-"))),ROUND(VALUE(SUBSTITUTE(実質収支比率等に係る経年分析!F$49,"▲","-")),2),NA())</f>
        <v>7.62</v>
      </c>
      <c r="C21" s="162">
        <f>IF(ISNUMBER(VALUE(SUBSTITUTE(実質収支比率等に係る経年分析!G$49,"▲","-"))),ROUND(VALUE(SUBSTITUTE(実質収支比率等に係る経年分析!G$49,"▲","-")),2),NA())</f>
        <v>6.27</v>
      </c>
      <c r="D21" s="162">
        <f>IF(ISNUMBER(VALUE(SUBSTITUTE(実質収支比率等に係る経年分析!H$49,"▲","-"))),ROUND(VALUE(SUBSTITUTE(実質収支比率等に係る経年分析!H$49,"▲","-")),2),NA())</f>
        <v>11.8</v>
      </c>
      <c r="E21" s="162">
        <f>IF(ISNUMBER(VALUE(SUBSTITUTE(実質収支比率等に係る経年分析!I$49,"▲","-"))),ROUND(VALUE(SUBSTITUTE(実質収支比率等に係る経年分析!I$49,"▲","-")),2),NA())</f>
        <v>6.94</v>
      </c>
      <c r="F21" s="162">
        <f>IF(ISNUMBER(VALUE(SUBSTITUTE(実質収支比率等に係る経年分析!J$49,"▲","-"))),ROUND(VALUE(SUBSTITUTE(実質収支比率等に係る経年分析!J$49,"▲","-")),2),NA())</f>
        <v>5.63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国見町土地開発事業特別会計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国見町渇水対策施設特別会計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国見町後期高齢者医療特別会計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国見町国民健康保険特別会計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0.26</v>
      </c>
    </row>
    <row r="33" spans="1:16" x14ac:dyDescent="0.15">
      <c r="A33" s="163" t="str">
        <f>IF(連結実質赤字比率に係る赤字・黒字の構成分析!C$37="",NA(),連結実質赤字比率に係る赤字・黒字の構成分析!C$37)</f>
        <v>国見町下水道事業会計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0.49</v>
      </c>
    </row>
    <row r="34" spans="1:16" x14ac:dyDescent="0.15">
      <c r="A34" s="163" t="str">
        <f>IF(連結実質赤字比率に係る赤字・黒字の構成分析!C$36="",NA(),連結実質赤字比率に係る赤字・黒字の構成分析!C$36)</f>
        <v>国見町介護保険特別会計（保険事業勘定）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0.69</v>
      </c>
    </row>
    <row r="35" spans="1:16" x14ac:dyDescent="0.15">
      <c r="A35" s="163" t="str">
        <f>IF(連結実質赤字比率に係る赤字・黒字の構成分析!C$35="",NA(),連結実質赤字比率に係る赤字・黒字の構成分析!C$35)</f>
        <v>国見町水道事業会計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10.36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10.220000000000001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9.11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7.87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16.989999999999998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17.100000000000001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13.04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599</v>
      </c>
      <c r="E42" s="164"/>
      <c r="F42" s="164"/>
      <c r="G42" s="164">
        <f>'実質公債費比率（分子）の構造'!L$52</f>
        <v>608</v>
      </c>
      <c r="H42" s="164"/>
      <c r="I42" s="164"/>
      <c r="J42" s="164">
        <f>'実質公債費比率（分子）の構造'!M$52</f>
        <v>614</v>
      </c>
      <c r="K42" s="164"/>
      <c r="L42" s="164"/>
      <c r="M42" s="164">
        <f>'実質公債費比率（分子）の構造'!N$52</f>
        <v>619</v>
      </c>
      <c r="N42" s="164"/>
      <c r="O42" s="164"/>
      <c r="P42" s="164">
        <f>'実質公債費比率（分子）の構造'!O$52</f>
        <v>631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t="str">
        <f>'実質公債費比率（分子）の構造'!M$50</f>
        <v>-</v>
      </c>
      <c r="I44" s="164"/>
      <c r="J44" s="164"/>
      <c r="K44" s="164" t="str">
        <f>'実質公債費比率（分子）の構造'!N$50</f>
        <v>-</v>
      </c>
      <c r="L44" s="164"/>
      <c r="M44" s="164"/>
      <c r="N44" s="164">
        <f>'実質公債費比率（分子）の構造'!O$50</f>
        <v>5</v>
      </c>
      <c r="O44" s="164"/>
      <c r="P44" s="164"/>
    </row>
    <row r="45" spans="1:16" x14ac:dyDescent="0.15">
      <c r="A45" s="164" t="s">
        <v>63</v>
      </c>
      <c r="B45" s="164">
        <f>'実質公債費比率（分子）の構造'!K$49</f>
        <v>336</v>
      </c>
      <c r="C45" s="164"/>
      <c r="D45" s="164"/>
      <c r="E45" s="164">
        <f>'実質公債費比率（分子）の構造'!L$49</f>
        <v>336</v>
      </c>
      <c r="F45" s="164"/>
      <c r="G45" s="164"/>
      <c r="H45" s="164">
        <f>'実質公債費比率（分子）の構造'!M$49</f>
        <v>410</v>
      </c>
      <c r="I45" s="164"/>
      <c r="J45" s="164"/>
      <c r="K45" s="164">
        <f>'実質公債費比率（分子）の構造'!N$49</f>
        <v>411</v>
      </c>
      <c r="L45" s="164"/>
      <c r="M45" s="164"/>
      <c r="N45" s="164">
        <f>'実質公債費比率（分子）の構造'!O$49</f>
        <v>401</v>
      </c>
      <c r="O45" s="164"/>
      <c r="P45" s="164"/>
    </row>
    <row r="46" spans="1:16" x14ac:dyDescent="0.15">
      <c r="A46" s="164" t="s">
        <v>64</v>
      </c>
      <c r="B46" s="164">
        <f>'実質公債費比率（分子）の構造'!K$48</f>
        <v>75</v>
      </c>
      <c r="C46" s="164"/>
      <c r="D46" s="164"/>
      <c r="E46" s="164">
        <f>'実質公債費比率（分子）の構造'!L$48</f>
        <v>82</v>
      </c>
      <c r="F46" s="164"/>
      <c r="G46" s="164"/>
      <c r="H46" s="164">
        <f>'実質公債費比率（分子）の構造'!M$48</f>
        <v>64</v>
      </c>
      <c r="I46" s="164"/>
      <c r="J46" s="164"/>
      <c r="K46" s="164">
        <f>'実質公債費比率（分子）の構造'!N$48</f>
        <v>68</v>
      </c>
      <c r="L46" s="164"/>
      <c r="M46" s="164"/>
      <c r="N46" s="164">
        <f>'実質公債費比率（分子）の構造'!O$48</f>
        <v>75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267</v>
      </c>
      <c r="C49" s="164"/>
      <c r="D49" s="164"/>
      <c r="E49" s="164">
        <f>'実質公債費比率（分子）の構造'!L$45</f>
        <v>266</v>
      </c>
      <c r="F49" s="164"/>
      <c r="G49" s="164"/>
      <c r="H49" s="164">
        <f>'実質公債費比率（分子）の構造'!M$45</f>
        <v>267</v>
      </c>
      <c r="I49" s="164"/>
      <c r="J49" s="164"/>
      <c r="K49" s="164">
        <f>'実質公債費比率（分子）の構造'!N$45</f>
        <v>260</v>
      </c>
      <c r="L49" s="164"/>
      <c r="M49" s="164"/>
      <c r="N49" s="164">
        <f>'実質公債費比率（分子）の構造'!O$45</f>
        <v>285</v>
      </c>
      <c r="O49" s="164"/>
      <c r="P49" s="164"/>
    </row>
    <row r="50" spans="1:16" x14ac:dyDescent="0.15">
      <c r="A50" s="164" t="s">
        <v>67</v>
      </c>
      <c r="B50" s="164" t="e">
        <f>NA()</f>
        <v>#N/A</v>
      </c>
      <c r="C50" s="164">
        <f>IF(ISNUMBER('実質公債費比率（分子）の構造'!K$53),'実質公債費比率（分子）の構造'!K$53,NA())</f>
        <v>80</v>
      </c>
      <c r="D50" s="164" t="e">
        <f>NA()</f>
        <v>#N/A</v>
      </c>
      <c r="E50" s="164" t="e">
        <f>NA()</f>
        <v>#N/A</v>
      </c>
      <c r="F50" s="164">
        <f>IF(ISNUMBER('実質公債費比率（分子）の構造'!L$53),'実質公債費比率（分子）の構造'!L$53,NA())</f>
        <v>77</v>
      </c>
      <c r="G50" s="164" t="e">
        <f>NA()</f>
        <v>#N/A</v>
      </c>
      <c r="H50" s="164" t="e">
        <f>NA()</f>
        <v>#N/A</v>
      </c>
      <c r="I50" s="164">
        <f>IF(ISNUMBER('実質公債費比率（分子）の構造'!M$53),'実質公債費比率（分子）の構造'!M$53,NA())</f>
        <v>127</v>
      </c>
      <c r="J50" s="164" t="e">
        <f>NA()</f>
        <v>#N/A</v>
      </c>
      <c r="K50" s="164" t="e">
        <f>NA()</f>
        <v>#N/A</v>
      </c>
      <c r="L50" s="164">
        <f>IF(ISNUMBER('実質公債費比率（分子）の構造'!N$53),'実質公債費比率（分子）の構造'!N$53,NA())</f>
        <v>120</v>
      </c>
      <c r="M50" s="164" t="e">
        <f>NA()</f>
        <v>#N/A</v>
      </c>
      <c r="N50" s="164" t="e">
        <f>NA()</f>
        <v>#N/A</v>
      </c>
      <c r="O50" s="164">
        <f>IF(ISNUMBER('実質公債費比率（分子）の構造'!O$53),'実質公債費比率（分子）の構造'!O$53,NA())</f>
        <v>135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7146</v>
      </c>
      <c r="E56" s="163"/>
      <c r="F56" s="163"/>
      <c r="G56" s="163">
        <f>'将来負担比率（分子）の構造'!J$52</f>
        <v>6894</v>
      </c>
      <c r="H56" s="163"/>
      <c r="I56" s="163"/>
      <c r="J56" s="163">
        <f>'将来負担比率（分子）の構造'!K$52</f>
        <v>6550</v>
      </c>
      <c r="K56" s="163"/>
      <c r="L56" s="163"/>
      <c r="M56" s="163">
        <f>'将来負担比率（分子）の構造'!L$52</f>
        <v>6354</v>
      </c>
      <c r="N56" s="163"/>
      <c r="O56" s="163"/>
      <c r="P56" s="163">
        <f>'将来負担比率（分子）の構造'!M$52</f>
        <v>6193</v>
      </c>
    </row>
    <row r="57" spans="1:16" x14ac:dyDescent="0.15">
      <c r="A57" s="163" t="s">
        <v>42</v>
      </c>
      <c r="B57" s="163"/>
      <c r="C57" s="163"/>
      <c r="D57" s="163">
        <f>'将来負担比率（分子）の構造'!I$51</f>
        <v>149</v>
      </c>
      <c r="E57" s="163"/>
      <c r="F57" s="163"/>
      <c r="G57" s="163">
        <f>'将来負担比率（分子）の構造'!J$51</f>
        <v>135</v>
      </c>
      <c r="H57" s="163"/>
      <c r="I57" s="163"/>
      <c r="J57" s="163">
        <f>'将来負担比率（分子）の構造'!K$51</f>
        <v>124</v>
      </c>
      <c r="K57" s="163"/>
      <c r="L57" s="163"/>
      <c r="M57" s="163">
        <f>'将来負担比率（分子）の構造'!L$51</f>
        <v>68</v>
      </c>
      <c r="N57" s="163"/>
      <c r="O57" s="163"/>
      <c r="P57" s="163">
        <f>'将来負担比率（分子）の構造'!M$51</f>
        <v>62</v>
      </c>
    </row>
    <row r="58" spans="1:16" x14ac:dyDescent="0.15">
      <c r="A58" s="163" t="s">
        <v>41</v>
      </c>
      <c r="B58" s="163"/>
      <c r="C58" s="163"/>
      <c r="D58" s="163">
        <f>'将来負担比率（分子）の構造'!I$50</f>
        <v>1873</v>
      </c>
      <c r="E58" s="163"/>
      <c r="F58" s="163"/>
      <c r="G58" s="163">
        <f>'将来負担比率（分子）の構造'!J$50</f>
        <v>2546</v>
      </c>
      <c r="H58" s="163"/>
      <c r="I58" s="163"/>
      <c r="J58" s="163">
        <f>'将来負担比率（分子）の構造'!K$50</f>
        <v>2189</v>
      </c>
      <c r="K58" s="163"/>
      <c r="L58" s="163"/>
      <c r="M58" s="163">
        <f>'将来負担比率（分子）の構造'!L$50</f>
        <v>2301</v>
      </c>
      <c r="N58" s="163"/>
      <c r="O58" s="163"/>
      <c r="P58" s="163">
        <f>'将来負担比率（分子）の構造'!M$50</f>
        <v>2279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390</v>
      </c>
      <c r="C62" s="163"/>
      <c r="D62" s="163"/>
      <c r="E62" s="163">
        <f>'将来負担比率（分子）の構造'!J$45</f>
        <v>355</v>
      </c>
      <c r="F62" s="163"/>
      <c r="G62" s="163"/>
      <c r="H62" s="163">
        <f>'将来負担比率（分子）の構造'!K$45</f>
        <v>309</v>
      </c>
      <c r="I62" s="163"/>
      <c r="J62" s="163"/>
      <c r="K62" s="163">
        <f>'将来負担比率（分子）の構造'!L$45</f>
        <v>388</v>
      </c>
      <c r="L62" s="163"/>
      <c r="M62" s="163"/>
      <c r="N62" s="163">
        <f>'将来負担比率（分子）の構造'!M$45</f>
        <v>334</v>
      </c>
      <c r="O62" s="163"/>
      <c r="P62" s="163"/>
    </row>
    <row r="63" spans="1:16" x14ac:dyDescent="0.15">
      <c r="A63" s="163" t="s">
        <v>34</v>
      </c>
      <c r="B63" s="163">
        <f>'将来負担比率（分子）の構造'!I$44</f>
        <v>2711</v>
      </c>
      <c r="C63" s="163"/>
      <c r="D63" s="163"/>
      <c r="E63" s="163">
        <f>'将来負担比率（分子）の構造'!J$44</f>
        <v>2552</v>
      </c>
      <c r="F63" s="163"/>
      <c r="G63" s="163"/>
      <c r="H63" s="163">
        <f>'将来負担比率（分子）の構造'!K$44</f>
        <v>2318</v>
      </c>
      <c r="I63" s="163"/>
      <c r="J63" s="163"/>
      <c r="K63" s="163">
        <f>'将来負担比率（分子）の構造'!L$44</f>
        <v>2059</v>
      </c>
      <c r="L63" s="163"/>
      <c r="M63" s="163"/>
      <c r="N63" s="163">
        <f>'将来負担比率（分子）の構造'!M$44</f>
        <v>1882</v>
      </c>
      <c r="O63" s="163"/>
      <c r="P63" s="163"/>
    </row>
    <row r="64" spans="1:16" x14ac:dyDescent="0.15">
      <c r="A64" s="163" t="s">
        <v>33</v>
      </c>
      <c r="B64" s="163">
        <f>'将来負担比率（分子）の構造'!I$43</f>
        <v>922</v>
      </c>
      <c r="C64" s="163"/>
      <c r="D64" s="163"/>
      <c r="E64" s="163">
        <f>'将来負担比率（分子）の構造'!J$43</f>
        <v>931</v>
      </c>
      <c r="F64" s="163"/>
      <c r="G64" s="163"/>
      <c r="H64" s="163">
        <f>'将来負担比率（分子）の構造'!K$43</f>
        <v>862</v>
      </c>
      <c r="I64" s="163"/>
      <c r="J64" s="163"/>
      <c r="K64" s="163">
        <f>'将来負担比率（分子）の構造'!L$43</f>
        <v>802</v>
      </c>
      <c r="L64" s="163"/>
      <c r="M64" s="163"/>
      <c r="N64" s="163">
        <f>'将来負担比率（分子）の構造'!M$43</f>
        <v>734</v>
      </c>
      <c r="O64" s="163"/>
      <c r="P64" s="163"/>
    </row>
    <row r="65" spans="1:16" x14ac:dyDescent="0.15">
      <c r="A65" s="163" t="s">
        <v>32</v>
      </c>
      <c r="B65" s="163">
        <f>'将来負担比率（分子）の構造'!I$42</f>
        <v>1</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f>'将来負担比率（分子）の構造'!M$42</f>
        <v>127</v>
      </c>
      <c r="O65" s="163"/>
      <c r="P65" s="163"/>
    </row>
    <row r="66" spans="1:16" x14ac:dyDescent="0.15">
      <c r="A66" s="163" t="s">
        <v>31</v>
      </c>
      <c r="B66" s="163">
        <f>'将来負担比率（分子）の構造'!I$41</f>
        <v>5819</v>
      </c>
      <c r="C66" s="163"/>
      <c r="D66" s="163"/>
      <c r="E66" s="163">
        <f>'将来負担比率（分子）の構造'!J$41</f>
        <v>5816</v>
      </c>
      <c r="F66" s="163"/>
      <c r="G66" s="163"/>
      <c r="H66" s="163">
        <f>'将来負担比率（分子）の構造'!K$41</f>
        <v>5666</v>
      </c>
      <c r="I66" s="163"/>
      <c r="J66" s="163"/>
      <c r="K66" s="163">
        <f>'将来負担比率（分子）の構造'!L$41</f>
        <v>5441</v>
      </c>
      <c r="L66" s="163"/>
      <c r="M66" s="163"/>
      <c r="N66" s="163">
        <f>'将来負担比率（分子）の構造'!M$41</f>
        <v>5472</v>
      </c>
      <c r="O66" s="163"/>
      <c r="P66" s="163"/>
    </row>
    <row r="67" spans="1:16" x14ac:dyDescent="0.15">
      <c r="A67" s="163" t="s">
        <v>71</v>
      </c>
      <c r="B67" s="163" t="e">
        <f>NA()</f>
        <v>#N/A</v>
      </c>
      <c r="C67" s="163">
        <f>IF(ISNUMBER('将来負担比率（分子）の構造'!I$53), IF('将来負担比率（分子）の構造'!I$53 &lt; 0, 0, '将来負担比率（分子）の構造'!I$53), NA())</f>
        <v>674</v>
      </c>
      <c r="D67" s="163" t="e">
        <f>NA()</f>
        <v>#N/A</v>
      </c>
      <c r="E67" s="163" t="e">
        <f>NA()</f>
        <v>#N/A</v>
      </c>
      <c r="F67" s="163">
        <f>IF(ISNUMBER('将来負担比率（分子）の構造'!J$53), IF('将来負担比率（分子）の構造'!J$53 &lt; 0, 0, '将来負担比率（分子）の構造'!J$53), NA())</f>
        <v>78</v>
      </c>
      <c r="G67" s="163" t="e">
        <f>NA()</f>
        <v>#N/A</v>
      </c>
      <c r="H67" s="163" t="e">
        <f>NA()</f>
        <v>#N/A</v>
      </c>
      <c r="I67" s="163">
        <f>IF(ISNUMBER('将来負担比率（分子）の構造'!K$53), IF('将来負担比率（分子）の構造'!K$53 &lt; 0, 0, '将来負担比率（分子）の構造'!K$53), NA())</f>
        <v>291</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865</v>
      </c>
      <c r="C72" s="167">
        <f>基金残高に係る経年分析!G55</f>
        <v>865</v>
      </c>
      <c r="D72" s="167">
        <f>基金残高に係る経年分析!H55</f>
        <v>866</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1421</v>
      </c>
      <c r="C74" s="167">
        <f>基金残高に係る経年分析!G57</f>
        <v>1476</v>
      </c>
      <c r="D74" s="167">
        <f>基金残高に係る経年分析!H57</f>
        <v>1462</v>
      </c>
    </row>
  </sheetData>
  <sheetProtection algorithmName="SHA-512" hashValue="v9dVOZw4CNl3H8tYKcBU9uBMew/DuO2hcVyaQmmvbi/sdjhspA6OAZ6s6VOCUL4oKZwcQIkqQlwGYM5ciek64Q==" saltValue="NlqU139uLvKoDJhQRJAv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W36" sqref="BW36:BX3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960693</v>
      </c>
      <c r="S5" s="674"/>
      <c r="T5" s="674"/>
      <c r="U5" s="674"/>
      <c r="V5" s="674"/>
      <c r="W5" s="674"/>
      <c r="X5" s="674"/>
      <c r="Y5" s="702"/>
      <c r="Z5" s="715">
        <v>13.1</v>
      </c>
      <c r="AA5" s="715"/>
      <c r="AB5" s="715"/>
      <c r="AC5" s="715"/>
      <c r="AD5" s="716">
        <v>960693</v>
      </c>
      <c r="AE5" s="716"/>
      <c r="AF5" s="716"/>
      <c r="AG5" s="716"/>
      <c r="AH5" s="716"/>
      <c r="AI5" s="716"/>
      <c r="AJ5" s="716"/>
      <c r="AK5" s="716"/>
      <c r="AL5" s="703">
        <v>24.4</v>
      </c>
      <c r="AM5" s="686"/>
      <c r="AN5" s="686"/>
      <c r="AO5" s="704"/>
      <c r="AP5" s="676" t="s">
        <v>216</v>
      </c>
      <c r="AQ5" s="677"/>
      <c r="AR5" s="677"/>
      <c r="AS5" s="677"/>
      <c r="AT5" s="677"/>
      <c r="AU5" s="677"/>
      <c r="AV5" s="677"/>
      <c r="AW5" s="677"/>
      <c r="AX5" s="677"/>
      <c r="AY5" s="677"/>
      <c r="AZ5" s="677"/>
      <c r="BA5" s="677"/>
      <c r="BB5" s="677"/>
      <c r="BC5" s="677"/>
      <c r="BD5" s="677"/>
      <c r="BE5" s="677"/>
      <c r="BF5" s="678"/>
      <c r="BG5" s="627">
        <v>960693</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59999</v>
      </c>
      <c r="S6" s="628"/>
      <c r="T6" s="628"/>
      <c r="U6" s="628"/>
      <c r="V6" s="628"/>
      <c r="W6" s="628"/>
      <c r="X6" s="628"/>
      <c r="Y6" s="629"/>
      <c r="Z6" s="663">
        <v>0.8</v>
      </c>
      <c r="AA6" s="663"/>
      <c r="AB6" s="663"/>
      <c r="AC6" s="663"/>
      <c r="AD6" s="664">
        <v>59999</v>
      </c>
      <c r="AE6" s="664"/>
      <c r="AF6" s="664"/>
      <c r="AG6" s="664"/>
      <c r="AH6" s="664"/>
      <c r="AI6" s="664"/>
      <c r="AJ6" s="664"/>
      <c r="AK6" s="664"/>
      <c r="AL6" s="630">
        <v>1.5</v>
      </c>
      <c r="AM6" s="631"/>
      <c r="AN6" s="631"/>
      <c r="AO6" s="665"/>
      <c r="AP6" s="624" t="s">
        <v>221</v>
      </c>
      <c r="AQ6" s="625"/>
      <c r="AR6" s="625"/>
      <c r="AS6" s="625"/>
      <c r="AT6" s="625"/>
      <c r="AU6" s="625"/>
      <c r="AV6" s="625"/>
      <c r="AW6" s="625"/>
      <c r="AX6" s="625"/>
      <c r="AY6" s="625"/>
      <c r="AZ6" s="625"/>
      <c r="BA6" s="625"/>
      <c r="BB6" s="625"/>
      <c r="BC6" s="625"/>
      <c r="BD6" s="625"/>
      <c r="BE6" s="625"/>
      <c r="BF6" s="626"/>
      <c r="BG6" s="627">
        <v>960693</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83348</v>
      </c>
      <c r="CS6" s="628"/>
      <c r="CT6" s="628"/>
      <c r="CU6" s="628"/>
      <c r="CV6" s="628"/>
      <c r="CW6" s="628"/>
      <c r="CX6" s="628"/>
      <c r="CY6" s="629"/>
      <c r="CZ6" s="703">
        <v>1.2</v>
      </c>
      <c r="DA6" s="686"/>
      <c r="DB6" s="686"/>
      <c r="DC6" s="705"/>
      <c r="DD6" s="633" t="s">
        <v>122</v>
      </c>
      <c r="DE6" s="628"/>
      <c r="DF6" s="628"/>
      <c r="DG6" s="628"/>
      <c r="DH6" s="628"/>
      <c r="DI6" s="628"/>
      <c r="DJ6" s="628"/>
      <c r="DK6" s="628"/>
      <c r="DL6" s="628"/>
      <c r="DM6" s="628"/>
      <c r="DN6" s="628"/>
      <c r="DO6" s="628"/>
      <c r="DP6" s="629"/>
      <c r="DQ6" s="633">
        <v>82842</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334</v>
      </c>
      <c r="S7" s="628"/>
      <c r="T7" s="628"/>
      <c r="U7" s="628"/>
      <c r="V7" s="628"/>
      <c r="W7" s="628"/>
      <c r="X7" s="628"/>
      <c r="Y7" s="629"/>
      <c r="Z7" s="663">
        <v>0</v>
      </c>
      <c r="AA7" s="663"/>
      <c r="AB7" s="663"/>
      <c r="AC7" s="663"/>
      <c r="AD7" s="664">
        <v>334</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343240</v>
      </c>
      <c r="BH7" s="628"/>
      <c r="BI7" s="628"/>
      <c r="BJ7" s="628"/>
      <c r="BK7" s="628"/>
      <c r="BL7" s="628"/>
      <c r="BM7" s="628"/>
      <c r="BN7" s="629"/>
      <c r="BO7" s="663">
        <v>35.700000000000003</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1275827</v>
      </c>
      <c r="CS7" s="628"/>
      <c r="CT7" s="628"/>
      <c r="CU7" s="628"/>
      <c r="CV7" s="628"/>
      <c r="CW7" s="628"/>
      <c r="CX7" s="628"/>
      <c r="CY7" s="629"/>
      <c r="CZ7" s="663">
        <v>18.899999999999999</v>
      </c>
      <c r="DA7" s="663"/>
      <c r="DB7" s="663"/>
      <c r="DC7" s="663"/>
      <c r="DD7" s="633">
        <v>37968</v>
      </c>
      <c r="DE7" s="628"/>
      <c r="DF7" s="628"/>
      <c r="DG7" s="628"/>
      <c r="DH7" s="628"/>
      <c r="DI7" s="628"/>
      <c r="DJ7" s="628"/>
      <c r="DK7" s="628"/>
      <c r="DL7" s="628"/>
      <c r="DM7" s="628"/>
      <c r="DN7" s="628"/>
      <c r="DO7" s="628"/>
      <c r="DP7" s="629"/>
      <c r="DQ7" s="633">
        <v>826784</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5334</v>
      </c>
      <c r="S8" s="628"/>
      <c r="T8" s="628"/>
      <c r="U8" s="628"/>
      <c r="V8" s="628"/>
      <c r="W8" s="628"/>
      <c r="X8" s="628"/>
      <c r="Y8" s="629"/>
      <c r="Z8" s="663">
        <v>0.1</v>
      </c>
      <c r="AA8" s="663"/>
      <c r="AB8" s="663"/>
      <c r="AC8" s="663"/>
      <c r="AD8" s="664">
        <v>5334</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11628</v>
      </c>
      <c r="BH8" s="628"/>
      <c r="BI8" s="628"/>
      <c r="BJ8" s="628"/>
      <c r="BK8" s="628"/>
      <c r="BL8" s="628"/>
      <c r="BM8" s="628"/>
      <c r="BN8" s="629"/>
      <c r="BO8" s="663">
        <v>1.2</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1340243</v>
      </c>
      <c r="CS8" s="628"/>
      <c r="CT8" s="628"/>
      <c r="CU8" s="628"/>
      <c r="CV8" s="628"/>
      <c r="CW8" s="628"/>
      <c r="CX8" s="628"/>
      <c r="CY8" s="629"/>
      <c r="CZ8" s="663">
        <v>19.899999999999999</v>
      </c>
      <c r="DA8" s="663"/>
      <c r="DB8" s="663"/>
      <c r="DC8" s="663"/>
      <c r="DD8" s="633">
        <v>1888</v>
      </c>
      <c r="DE8" s="628"/>
      <c r="DF8" s="628"/>
      <c r="DG8" s="628"/>
      <c r="DH8" s="628"/>
      <c r="DI8" s="628"/>
      <c r="DJ8" s="628"/>
      <c r="DK8" s="628"/>
      <c r="DL8" s="628"/>
      <c r="DM8" s="628"/>
      <c r="DN8" s="628"/>
      <c r="DO8" s="628"/>
      <c r="DP8" s="629"/>
      <c r="DQ8" s="633">
        <v>841860</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6882</v>
      </c>
      <c r="S9" s="628"/>
      <c r="T9" s="628"/>
      <c r="U9" s="628"/>
      <c r="V9" s="628"/>
      <c r="W9" s="628"/>
      <c r="X9" s="628"/>
      <c r="Y9" s="629"/>
      <c r="Z9" s="663">
        <v>0.1</v>
      </c>
      <c r="AA9" s="663"/>
      <c r="AB9" s="663"/>
      <c r="AC9" s="663"/>
      <c r="AD9" s="664">
        <v>6882</v>
      </c>
      <c r="AE9" s="664"/>
      <c r="AF9" s="664"/>
      <c r="AG9" s="664"/>
      <c r="AH9" s="664"/>
      <c r="AI9" s="664"/>
      <c r="AJ9" s="664"/>
      <c r="AK9" s="664"/>
      <c r="AL9" s="630">
        <v>0.2</v>
      </c>
      <c r="AM9" s="631"/>
      <c r="AN9" s="631"/>
      <c r="AO9" s="665"/>
      <c r="AP9" s="624" t="s">
        <v>230</v>
      </c>
      <c r="AQ9" s="625"/>
      <c r="AR9" s="625"/>
      <c r="AS9" s="625"/>
      <c r="AT9" s="625"/>
      <c r="AU9" s="625"/>
      <c r="AV9" s="625"/>
      <c r="AW9" s="625"/>
      <c r="AX9" s="625"/>
      <c r="AY9" s="625"/>
      <c r="AZ9" s="625"/>
      <c r="BA9" s="625"/>
      <c r="BB9" s="625"/>
      <c r="BC9" s="625"/>
      <c r="BD9" s="625"/>
      <c r="BE9" s="625"/>
      <c r="BF9" s="626"/>
      <c r="BG9" s="627">
        <v>296260</v>
      </c>
      <c r="BH9" s="628"/>
      <c r="BI9" s="628"/>
      <c r="BJ9" s="628"/>
      <c r="BK9" s="628"/>
      <c r="BL9" s="628"/>
      <c r="BM9" s="628"/>
      <c r="BN9" s="629"/>
      <c r="BO9" s="663">
        <v>30.8</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897127</v>
      </c>
      <c r="CS9" s="628"/>
      <c r="CT9" s="628"/>
      <c r="CU9" s="628"/>
      <c r="CV9" s="628"/>
      <c r="CW9" s="628"/>
      <c r="CX9" s="628"/>
      <c r="CY9" s="629"/>
      <c r="CZ9" s="663">
        <v>13.3</v>
      </c>
      <c r="DA9" s="663"/>
      <c r="DB9" s="663"/>
      <c r="DC9" s="663"/>
      <c r="DD9" s="633">
        <v>6332</v>
      </c>
      <c r="DE9" s="628"/>
      <c r="DF9" s="628"/>
      <c r="DG9" s="628"/>
      <c r="DH9" s="628"/>
      <c r="DI9" s="628"/>
      <c r="DJ9" s="628"/>
      <c r="DK9" s="628"/>
      <c r="DL9" s="628"/>
      <c r="DM9" s="628"/>
      <c r="DN9" s="628"/>
      <c r="DO9" s="628"/>
      <c r="DP9" s="629"/>
      <c r="DQ9" s="633">
        <v>773119</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19566</v>
      </c>
      <c r="BH10" s="628"/>
      <c r="BI10" s="628"/>
      <c r="BJ10" s="628"/>
      <c r="BK10" s="628"/>
      <c r="BL10" s="628"/>
      <c r="BM10" s="628"/>
      <c r="BN10" s="629"/>
      <c r="BO10" s="663">
        <v>2</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6721</v>
      </c>
      <c r="CS10" s="628"/>
      <c r="CT10" s="628"/>
      <c r="CU10" s="628"/>
      <c r="CV10" s="628"/>
      <c r="CW10" s="628"/>
      <c r="CX10" s="628"/>
      <c r="CY10" s="629"/>
      <c r="CZ10" s="663">
        <v>0.1</v>
      </c>
      <c r="DA10" s="663"/>
      <c r="DB10" s="663"/>
      <c r="DC10" s="663"/>
      <c r="DD10" s="633" t="s">
        <v>122</v>
      </c>
      <c r="DE10" s="628"/>
      <c r="DF10" s="628"/>
      <c r="DG10" s="628"/>
      <c r="DH10" s="628"/>
      <c r="DI10" s="628"/>
      <c r="DJ10" s="628"/>
      <c r="DK10" s="628"/>
      <c r="DL10" s="628"/>
      <c r="DM10" s="628"/>
      <c r="DN10" s="628"/>
      <c r="DO10" s="628"/>
      <c r="DP10" s="629"/>
      <c r="DQ10" s="633">
        <v>3721</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219810</v>
      </c>
      <c r="S11" s="628"/>
      <c r="T11" s="628"/>
      <c r="U11" s="628"/>
      <c r="V11" s="628"/>
      <c r="W11" s="628"/>
      <c r="X11" s="628"/>
      <c r="Y11" s="629"/>
      <c r="Z11" s="630">
        <v>3</v>
      </c>
      <c r="AA11" s="631"/>
      <c r="AB11" s="631"/>
      <c r="AC11" s="632"/>
      <c r="AD11" s="633">
        <v>219810</v>
      </c>
      <c r="AE11" s="628"/>
      <c r="AF11" s="628"/>
      <c r="AG11" s="628"/>
      <c r="AH11" s="628"/>
      <c r="AI11" s="628"/>
      <c r="AJ11" s="628"/>
      <c r="AK11" s="629"/>
      <c r="AL11" s="630">
        <v>5.6</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15786</v>
      </c>
      <c r="BH11" s="628"/>
      <c r="BI11" s="628"/>
      <c r="BJ11" s="628"/>
      <c r="BK11" s="628"/>
      <c r="BL11" s="628"/>
      <c r="BM11" s="628"/>
      <c r="BN11" s="629"/>
      <c r="BO11" s="663">
        <v>1.6</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363201</v>
      </c>
      <c r="CS11" s="628"/>
      <c r="CT11" s="628"/>
      <c r="CU11" s="628"/>
      <c r="CV11" s="628"/>
      <c r="CW11" s="628"/>
      <c r="CX11" s="628"/>
      <c r="CY11" s="629"/>
      <c r="CZ11" s="663">
        <v>5.4</v>
      </c>
      <c r="DA11" s="663"/>
      <c r="DB11" s="663"/>
      <c r="DC11" s="663"/>
      <c r="DD11" s="633">
        <v>89064</v>
      </c>
      <c r="DE11" s="628"/>
      <c r="DF11" s="628"/>
      <c r="DG11" s="628"/>
      <c r="DH11" s="628"/>
      <c r="DI11" s="628"/>
      <c r="DJ11" s="628"/>
      <c r="DK11" s="628"/>
      <c r="DL11" s="628"/>
      <c r="DM11" s="628"/>
      <c r="DN11" s="628"/>
      <c r="DO11" s="628"/>
      <c r="DP11" s="629"/>
      <c r="DQ11" s="633">
        <v>147835</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513063</v>
      </c>
      <c r="BH12" s="628"/>
      <c r="BI12" s="628"/>
      <c r="BJ12" s="628"/>
      <c r="BK12" s="628"/>
      <c r="BL12" s="628"/>
      <c r="BM12" s="628"/>
      <c r="BN12" s="629"/>
      <c r="BO12" s="663">
        <v>53.4</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89853</v>
      </c>
      <c r="CS12" s="628"/>
      <c r="CT12" s="628"/>
      <c r="CU12" s="628"/>
      <c r="CV12" s="628"/>
      <c r="CW12" s="628"/>
      <c r="CX12" s="628"/>
      <c r="CY12" s="629"/>
      <c r="CZ12" s="663">
        <v>1.3</v>
      </c>
      <c r="DA12" s="663"/>
      <c r="DB12" s="663"/>
      <c r="DC12" s="663"/>
      <c r="DD12" s="633">
        <v>1744</v>
      </c>
      <c r="DE12" s="628"/>
      <c r="DF12" s="628"/>
      <c r="DG12" s="628"/>
      <c r="DH12" s="628"/>
      <c r="DI12" s="628"/>
      <c r="DJ12" s="628"/>
      <c r="DK12" s="628"/>
      <c r="DL12" s="628"/>
      <c r="DM12" s="628"/>
      <c r="DN12" s="628"/>
      <c r="DO12" s="628"/>
      <c r="DP12" s="629"/>
      <c r="DQ12" s="633">
        <v>42273</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513063</v>
      </c>
      <c r="BH13" s="628"/>
      <c r="BI13" s="628"/>
      <c r="BJ13" s="628"/>
      <c r="BK13" s="628"/>
      <c r="BL13" s="628"/>
      <c r="BM13" s="628"/>
      <c r="BN13" s="629"/>
      <c r="BO13" s="663">
        <v>53.4</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700899</v>
      </c>
      <c r="CS13" s="628"/>
      <c r="CT13" s="628"/>
      <c r="CU13" s="628"/>
      <c r="CV13" s="628"/>
      <c r="CW13" s="628"/>
      <c r="CX13" s="628"/>
      <c r="CY13" s="629"/>
      <c r="CZ13" s="663">
        <v>10.4</v>
      </c>
      <c r="DA13" s="663"/>
      <c r="DB13" s="663"/>
      <c r="DC13" s="663"/>
      <c r="DD13" s="633">
        <v>461157</v>
      </c>
      <c r="DE13" s="628"/>
      <c r="DF13" s="628"/>
      <c r="DG13" s="628"/>
      <c r="DH13" s="628"/>
      <c r="DI13" s="628"/>
      <c r="DJ13" s="628"/>
      <c r="DK13" s="628"/>
      <c r="DL13" s="628"/>
      <c r="DM13" s="628"/>
      <c r="DN13" s="628"/>
      <c r="DO13" s="628"/>
      <c r="DP13" s="629"/>
      <c r="DQ13" s="633">
        <v>259944</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40469</v>
      </c>
      <c r="BH14" s="628"/>
      <c r="BI14" s="628"/>
      <c r="BJ14" s="628"/>
      <c r="BK14" s="628"/>
      <c r="BL14" s="628"/>
      <c r="BM14" s="628"/>
      <c r="BN14" s="629"/>
      <c r="BO14" s="663">
        <v>4.2</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428778</v>
      </c>
      <c r="CS14" s="628"/>
      <c r="CT14" s="628"/>
      <c r="CU14" s="628"/>
      <c r="CV14" s="628"/>
      <c r="CW14" s="628"/>
      <c r="CX14" s="628"/>
      <c r="CY14" s="629"/>
      <c r="CZ14" s="663">
        <v>6.4</v>
      </c>
      <c r="DA14" s="663"/>
      <c r="DB14" s="663"/>
      <c r="DC14" s="663"/>
      <c r="DD14" s="633">
        <v>174957</v>
      </c>
      <c r="DE14" s="628"/>
      <c r="DF14" s="628"/>
      <c r="DG14" s="628"/>
      <c r="DH14" s="628"/>
      <c r="DI14" s="628"/>
      <c r="DJ14" s="628"/>
      <c r="DK14" s="628"/>
      <c r="DL14" s="628"/>
      <c r="DM14" s="628"/>
      <c r="DN14" s="628"/>
      <c r="DO14" s="628"/>
      <c r="DP14" s="629"/>
      <c r="DQ14" s="633">
        <v>254776</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5361</v>
      </c>
      <c r="S15" s="628"/>
      <c r="T15" s="628"/>
      <c r="U15" s="628"/>
      <c r="V15" s="628"/>
      <c r="W15" s="628"/>
      <c r="X15" s="628"/>
      <c r="Y15" s="629"/>
      <c r="Z15" s="663">
        <v>0.1</v>
      </c>
      <c r="AA15" s="663"/>
      <c r="AB15" s="663"/>
      <c r="AC15" s="663"/>
      <c r="AD15" s="664">
        <v>5361</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63921</v>
      </c>
      <c r="BH15" s="628"/>
      <c r="BI15" s="628"/>
      <c r="BJ15" s="628"/>
      <c r="BK15" s="628"/>
      <c r="BL15" s="628"/>
      <c r="BM15" s="628"/>
      <c r="BN15" s="629"/>
      <c r="BO15" s="663">
        <v>6.7</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968247</v>
      </c>
      <c r="CS15" s="628"/>
      <c r="CT15" s="628"/>
      <c r="CU15" s="628"/>
      <c r="CV15" s="628"/>
      <c r="CW15" s="628"/>
      <c r="CX15" s="628"/>
      <c r="CY15" s="629"/>
      <c r="CZ15" s="663">
        <v>14.4</v>
      </c>
      <c r="DA15" s="663"/>
      <c r="DB15" s="663"/>
      <c r="DC15" s="663"/>
      <c r="DD15" s="633">
        <v>278813</v>
      </c>
      <c r="DE15" s="628"/>
      <c r="DF15" s="628"/>
      <c r="DG15" s="628"/>
      <c r="DH15" s="628"/>
      <c r="DI15" s="628"/>
      <c r="DJ15" s="628"/>
      <c r="DK15" s="628"/>
      <c r="DL15" s="628"/>
      <c r="DM15" s="628"/>
      <c r="DN15" s="628"/>
      <c r="DO15" s="628"/>
      <c r="DP15" s="629"/>
      <c r="DQ15" s="633">
        <v>596058</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17531</v>
      </c>
      <c r="S16" s="628"/>
      <c r="T16" s="628"/>
      <c r="U16" s="628"/>
      <c r="V16" s="628"/>
      <c r="W16" s="628"/>
      <c r="X16" s="628"/>
      <c r="Y16" s="629"/>
      <c r="Z16" s="663">
        <v>0.2</v>
      </c>
      <c r="AA16" s="663"/>
      <c r="AB16" s="663"/>
      <c r="AC16" s="663"/>
      <c r="AD16" s="664">
        <v>17531</v>
      </c>
      <c r="AE16" s="664"/>
      <c r="AF16" s="664"/>
      <c r="AG16" s="664"/>
      <c r="AH16" s="664"/>
      <c r="AI16" s="664"/>
      <c r="AJ16" s="664"/>
      <c r="AK16" s="664"/>
      <c r="AL16" s="630">
        <v>0.4</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40106</v>
      </c>
      <c r="S17" s="628"/>
      <c r="T17" s="628"/>
      <c r="U17" s="628"/>
      <c r="V17" s="628"/>
      <c r="W17" s="628"/>
      <c r="X17" s="628"/>
      <c r="Y17" s="629"/>
      <c r="Z17" s="663">
        <v>0.5</v>
      </c>
      <c r="AA17" s="663"/>
      <c r="AB17" s="663"/>
      <c r="AC17" s="663"/>
      <c r="AD17" s="664">
        <v>40106</v>
      </c>
      <c r="AE17" s="664"/>
      <c r="AF17" s="664"/>
      <c r="AG17" s="664"/>
      <c r="AH17" s="664"/>
      <c r="AI17" s="664"/>
      <c r="AJ17" s="664"/>
      <c r="AK17" s="664"/>
      <c r="AL17" s="630">
        <v>1</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584557</v>
      </c>
      <c r="CS17" s="628"/>
      <c r="CT17" s="628"/>
      <c r="CU17" s="628"/>
      <c r="CV17" s="628"/>
      <c r="CW17" s="628"/>
      <c r="CX17" s="628"/>
      <c r="CY17" s="629"/>
      <c r="CZ17" s="663">
        <v>8.6999999999999993</v>
      </c>
      <c r="DA17" s="663"/>
      <c r="DB17" s="663"/>
      <c r="DC17" s="663"/>
      <c r="DD17" s="633" t="s">
        <v>122</v>
      </c>
      <c r="DE17" s="628"/>
      <c r="DF17" s="628"/>
      <c r="DG17" s="628"/>
      <c r="DH17" s="628"/>
      <c r="DI17" s="628"/>
      <c r="DJ17" s="628"/>
      <c r="DK17" s="628"/>
      <c r="DL17" s="628"/>
      <c r="DM17" s="628"/>
      <c r="DN17" s="628"/>
      <c r="DO17" s="628"/>
      <c r="DP17" s="629"/>
      <c r="DQ17" s="633">
        <v>570498</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6186</v>
      </c>
      <c r="S18" s="628"/>
      <c r="T18" s="628"/>
      <c r="U18" s="628"/>
      <c r="V18" s="628"/>
      <c r="W18" s="628"/>
      <c r="X18" s="628"/>
      <c r="Y18" s="629"/>
      <c r="Z18" s="663">
        <v>0.1</v>
      </c>
      <c r="AA18" s="663"/>
      <c r="AB18" s="663"/>
      <c r="AC18" s="663"/>
      <c r="AD18" s="664">
        <v>6186</v>
      </c>
      <c r="AE18" s="664"/>
      <c r="AF18" s="664"/>
      <c r="AG18" s="664"/>
      <c r="AH18" s="664"/>
      <c r="AI18" s="664"/>
      <c r="AJ18" s="664"/>
      <c r="AK18" s="664"/>
      <c r="AL18" s="630">
        <v>0.2</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33008</v>
      </c>
      <c r="S19" s="628"/>
      <c r="T19" s="628"/>
      <c r="U19" s="628"/>
      <c r="V19" s="628"/>
      <c r="W19" s="628"/>
      <c r="X19" s="628"/>
      <c r="Y19" s="629"/>
      <c r="Z19" s="663">
        <v>0.5</v>
      </c>
      <c r="AA19" s="663"/>
      <c r="AB19" s="663"/>
      <c r="AC19" s="663"/>
      <c r="AD19" s="664">
        <v>33008</v>
      </c>
      <c r="AE19" s="664"/>
      <c r="AF19" s="664"/>
      <c r="AG19" s="664"/>
      <c r="AH19" s="664"/>
      <c r="AI19" s="664"/>
      <c r="AJ19" s="664"/>
      <c r="AK19" s="664"/>
      <c r="AL19" s="630">
        <v>0.8</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912</v>
      </c>
      <c r="S20" s="628"/>
      <c r="T20" s="628"/>
      <c r="U20" s="628"/>
      <c r="V20" s="628"/>
      <c r="W20" s="628"/>
      <c r="X20" s="628"/>
      <c r="Y20" s="629"/>
      <c r="Z20" s="663">
        <v>0</v>
      </c>
      <c r="AA20" s="663"/>
      <c r="AB20" s="663"/>
      <c r="AC20" s="663"/>
      <c r="AD20" s="664">
        <v>912</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6738801</v>
      </c>
      <c r="CS20" s="628"/>
      <c r="CT20" s="628"/>
      <c r="CU20" s="628"/>
      <c r="CV20" s="628"/>
      <c r="CW20" s="628"/>
      <c r="CX20" s="628"/>
      <c r="CY20" s="629"/>
      <c r="CZ20" s="663">
        <v>100</v>
      </c>
      <c r="DA20" s="663"/>
      <c r="DB20" s="663"/>
      <c r="DC20" s="663"/>
      <c r="DD20" s="633">
        <v>1051923</v>
      </c>
      <c r="DE20" s="628"/>
      <c r="DF20" s="628"/>
      <c r="DG20" s="628"/>
      <c r="DH20" s="628"/>
      <c r="DI20" s="628"/>
      <c r="DJ20" s="628"/>
      <c r="DK20" s="628"/>
      <c r="DL20" s="628"/>
      <c r="DM20" s="628"/>
      <c r="DN20" s="628"/>
      <c r="DO20" s="628"/>
      <c r="DP20" s="629"/>
      <c r="DQ20" s="633">
        <v>4399710</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2838873</v>
      </c>
      <c r="S21" s="628"/>
      <c r="T21" s="628"/>
      <c r="U21" s="628"/>
      <c r="V21" s="628"/>
      <c r="W21" s="628"/>
      <c r="X21" s="628"/>
      <c r="Y21" s="629"/>
      <c r="Z21" s="663">
        <v>38.799999999999997</v>
      </c>
      <c r="AA21" s="663"/>
      <c r="AB21" s="663"/>
      <c r="AC21" s="663"/>
      <c r="AD21" s="664">
        <v>2588720</v>
      </c>
      <c r="AE21" s="664"/>
      <c r="AF21" s="664"/>
      <c r="AG21" s="664"/>
      <c r="AH21" s="664"/>
      <c r="AI21" s="664"/>
      <c r="AJ21" s="664"/>
      <c r="AK21" s="664"/>
      <c r="AL21" s="630">
        <v>65.7</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2588720</v>
      </c>
      <c r="S22" s="628"/>
      <c r="T22" s="628"/>
      <c r="U22" s="628"/>
      <c r="V22" s="628"/>
      <c r="W22" s="628"/>
      <c r="X22" s="628"/>
      <c r="Y22" s="629"/>
      <c r="Z22" s="663">
        <v>35.4</v>
      </c>
      <c r="AA22" s="663"/>
      <c r="AB22" s="663"/>
      <c r="AC22" s="663"/>
      <c r="AD22" s="664">
        <v>2588720</v>
      </c>
      <c r="AE22" s="664"/>
      <c r="AF22" s="664"/>
      <c r="AG22" s="664"/>
      <c r="AH22" s="664"/>
      <c r="AI22" s="664"/>
      <c r="AJ22" s="664"/>
      <c r="AK22" s="664"/>
      <c r="AL22" s="630">
        <v>65.7</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218579</v>
      </c>
      <c r="S23" s="628"/>
      <c r="T23" s="628"/>
      <c r="U23" s="628"/>
      <c r="V23" s="628"/>
      <c r="W23" s="628"/>
      <c r="X23" s="628"/>
      <c r="Y23" s="629"/>
      <c r="Z23" s="663">
        <v>3</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v>31574</v>
      </c>
      <c r="S24" s="628"/>
      <c r="T24" s="628"/>
      <c r="U24" s="628"/>
      <c r="V24" s="628"/>
      <c r="W24" s="628"/>
      <c r="X24" s="628"/>
      <c r="Y24" s="629"/>
      <c r="Z24" s="663">
        <v>0.4</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2406637</v>
      </c>
      <c r="CS24" s="674"/>
      <c r="CT24" s="674"/>
      <c r="CU24" s="674"/>
      <c r="CV24" s="674"/>
      <c r="CW24" s="674"/>
      <c r="CX24" s="674"/>
      <c r="CY24" s="702"/>
      <c r="CZ24" s="703">
        <v>35.700000000000003</v>
      </c>
      <c r="DA24" s="686"/>
      <c r="DB24" s="686"/>
      <c r="DC24" s="705"/>
      <c r="DD24" s="701">
        <v>1955501</v>
      </c>
      <c r="DE24" s="674"/>
      <c r="DF24" s="674"/>
      <c r="DG24" s="674"/>
      <c r="DH24" s="674"/>
      <c r="DI24" s="674"/>
      <c r="DJ24" s="674"/>
      <c r="DK24" s="702"/>
      <c r="DL24" s="701">
        <v>1586788</v>
      </c>
      <c r="DM24" s="674"/>
      <c r="DN24" s="674"/>
      <c r="DO24" s="674"/>
      <c r="DP24" s="674"/>
      <c r="DQ24" s="674"/>
      <c r="DR24" s="674"/>
      <c r="DS24" s="674"/>
      <c r="DT24" s="674"/>
      <c r="DU24" s="674"/>
      <c r="DV24" s="702"/>
      <c r="DW24" s="703">
        <v>40.200000000000003</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4154923</v>
      </c>
      <c r="S25" s="628"/>
      <c r="T25" s="628"/>
      <c r="U25" s="628"/>
      <c r="V25" s="628"/>
      <c r="W25" s="628"/>
      <c r="X25" s="628"/>
      <c r="Y25" s="629"/>
      <c r="Z25" s="663">
        <v>56.9</v>
      </c>
      <c r="AA25" s="663"/>
      <c r="AB25" s="663"/>
      <c r="AC25" s="663"/>
      <c r="AD25" s="664">
        <v>3904770</v>
      </c>
      <c r="AE25" s="664"/>
      <c r="AF25" s="664"/>
      <c r="AG25" s="664"/>
      <c r="AH25" s="664"/>
      <c r="AI25" s="664"/>
      <c r="AJ25" s="664"/>
      <c r="AK25" s="664"/>
      <c r="AL25" s="630">
        <v>99.1</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1379872</v>
      </c>
      <c r="CS25" s="636"/>
      <c r="CT25" s="636"/>
      <c r="CU25" s="636"/>
      <c r="CV25" s="636"/>
      <c r="CW25" s="636"/>
      <c r="CX25" s="636"/>
      <c r="CY25" s="637"/>
      <c r="CZ25" s="630">
        <v>20.5</v>
      </c>
      <c r="DA25" s="638"/>
      <c r="DB25" s="638"/>
      <c r="DC25" s="639"/>
      <c r="DD25" s="633">
        <v>1252690</v>
      </c>
      <c r="DE25" s="636"/>
      <c r="DF25" s="636"/>
      <c r="DG25" s="636"/>
      <c r="DH25" s="636"/>
      <c r="DI25" s="636"/>
      <c r="DJ25" s="636"/>
      <c r="DK25" s="637"/>
      <c r="DL25" s="633">
        <v>1218792</v>
      </c>
      <c r="DM25" s="636"/>
      <c r="DN25" s="636"/>
      <c r="DO25" s="636"/>
      <c r="DP25" s="636"/>
      <c r="DQ25" s="636"/>
      <c r="DR25" s="636"/>
      <c r="DS25" s="636"/>
      <c r="DT25" s="636"/>
      <c r="DU25" s="636"/>
      <c r="DV25" s="637"/>
      <c r="DW25" s="630">
        <v>30.8</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760</v>
      </c>
      <c r="S26" s="628"/>
      <c r="T26" s="628"/>
      <c r="U26" s="628"/>
      <c r="V26" s="628"/>
      <c r="W26" s="628"/>
      <c r="X26" s="628"/>
      <c r="Y26" s="629"/>
      <c r="Z26" s="663">
        <v>0</v>
      </c>
      <c r="AA26" s="663"/>
      <c r="AB26" s="663"/>
      <c r="AC26" s="663"/>
      <c r="AD26" s="664">
        <v>760</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1016906</v>
      </c>
      <c r="CS26" s="628"/>
      <c r="CT26" s="628"/>
      <c r="CU26" s="628"/>
      <c r="CV26" s="628"/>
      <c r="CW26" s="628"/>
      <c r="CX26" s="628"/>
      <c r="CY26" s="629"/>
      <c r="CZ26" s="630">
        <v>15.1</v>
      </c>
      <c r="DA26" s="638"/>
      <c r="DB26" s="638"/>
      <c r="DC26" s="639"/>
      <c r="DD26" s="633">
        <v>898030</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17752</v>
      </c>
      <c r="S27" s="628"/>
      <c r="T27" s="628"/>
      <c r="U27" s="628"/>
      <c r="V27" s="628"/>
      <c r="W27" s="628"/>
      <c r="X27" s="628"/>
      <c r="Y27" s="629"/>
      <c r="Z27" s="663">
        <v>0.2</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960693</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442208</v>
      </c>
      <c r="CS27" s="636"/>
      <c r="CT27" s="636"/>
      <c r="CU27" s="636"/>
      <c r="CV27" s="636"/>
      <c r="CW27" s="636"/>
      <c r="CX27" s="636"/>
      <c r="CY27" s="637"/>
      <c r="CZ27" s="630">
        <v>6.6</v>
      </c>
      <c r="DA27" s="638"/>
      <c r="DB27" s="638"/>
      <c r="DC27" s="639"/>
      <c r="DD27" s="633">
        <v>132313</v>
      </c>
      <c r="DE27" s="636"/>
      <c r="DF27" s="636"/>
      <c r="DG27" s="636"/>
      <c r="DH27" s="636"/>
      <c r="DI27" s="636"/>
      <c r="DJ27" s="636"/>
      <c r="DK27" s="637"/>
      <c r="DL27" s="633">
        <v>91951</v>
      </c>
      <c r="DM27" s="636"/>
      <c r="DN27" s="636"/>
      <c r="DO27" s="636"/>
      <c r="DP27" s="636"/>
      <c r="DQ27" s="636"/>
      <c r="DR27" s="636"/>
      <c r="DS27" s="636"/>
      <c r="DT27" s="636"/>
      <c r="DU27" s="636"/>
      <c r="DV27" s="637"/>
      <c r="DW27" s="630">
        <v>2.2999999999999998</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92303</v>
      </c>
      <c r="S28" s="628"/>
      <c r="T28" s="628"/>
      <c r="U28" s="628"/>
      <c r="V28" s="628"/>
      <c r="W28" s="628"/>
      <c r="X28" s="628"/>
      <c r="Y28" s="629"/>
      <c r="Z28" s="663">
        <v>1.3</v>
      </c>
      <c r="AA28" s="663"/>
      <c r="AB28" s="663"/>
      <c r="AC28" s="663"/>
      <c r="AD28" s="664">
        <v>32588</v>
      </c>
      <c r="AE28" s="664"/>
      <c r="AF28" s="664"/>
      <c r="AG28" s="664"/>
      <c r="AH28" s="664"/>
      <c r="AI28" s="664"/>
      <c r="AJ28" s="664"/>
      <c r="AK28" s="664"/>
      <c r="AL28" s="630">
        <v>0.8</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584557</v>
      </c>
      <c r="CS28" s="628"/>
      <c r="CT28" s="628"/>
      <c r="CU28" s="628"/>
      <c r="CV28" s="628"/>
      <c r="CW28" s="628"/>
      <c r="CX28" s="628"/>
      <c r="CY28" s="629"/>
      <c r="CZ28" s="630">
        <v>8.6999999999999993</v>
      </c>
      <c r="DA28" s="638"/>
      <c r="DB28" s="638"/>
      <c r="DC28" s="639"/>
      <c r="DD28" s="633">
        <v>570498</v>
      </c>
      <c r="DE28" s="628"/>
      <c r="DF28" s="628"/>
      <c r="DG28" s="628"/>
      <c r="DH28" s="628"/>
      <c r="DI28" s="628"/>
      <c r="DJ28" s="628"/>
      <c r="DK28" s="629"/>
      <c r="DL28" s="633">
        <v>276045</v>
      </c>
      <c r="DM28" s="628"/>
      <c r="DN28" s="628"/>
      <c r="DO28" s="628"/>
      <c r="DP28" s="628"/>
      <c r="DQ28" s="628"/>
      <c r="DR28" s="628"/>
      <c r="DS28" s="628"/>
      <c r="DT28" s="628"/>
      <c r="DU28" s="628"/>
      <c r="DV28" s="629"/>
      <c r="DW28" s="630">
        <v>7</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4499</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584557</v>
      </c>
      <c r="CS29" s="636"/>
      <c r="CT29" s="636"/>
      <c r="CU29" s="636"/>
      <c r="CV29" s="636"/>
      <c r="CW29" s="636"/>
      <c r="CX29" s="636"/>
      <c r="CY29" s="637"/>
      <c r="CZ29" s="630">
        <v>8.6999999999999993</v>
      </c>
      <c r="DA29" s="638"/>
      <c r="DB29" s="638"/>
      <c r="DC29" s="639"/>
      <c r="DD29" s="633">
        <v>570498</v>
      </c>
      <c r="DE29" s="636"/>
      <c r="DF29" s="636"/>
      <c r="DG29" s="636"/>
      <c r="DH29" s="636"/>
      <c r="DI29" s="636"/>
      <c r="DJ29" s="636"/>
      <c r="DK29" s="637"/>
      <c r="DL29" s="633">
        <v>276045</v>
      </c>
      <c r="DM29" s="636"/>
      <c r="DN29" s="636"/>
      <c r="DO29" s="636"/>
      <c r="DP29" s="636"/>
      <c r="DQ29" s="636"/>
      <c r="DR29" s="636"/>
      <c r="DS29" s="636"/>
      <c r="DT29" s="636"/>
      <c r="DU29" s="636"/>
      <c r="DV29" s="637"/>
      <c r="DW29" s="630">
        <v>7</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680829</v>
      </c>
      <c r="S30" s="628"/>
      <c r="T30" s="628"/>
      <c r="U30" s="628"/>
      <c r="V30" s="628"/>
      <c r="W30" s="628"/>
      <c r="X30" s="628"/>
      <c r="Y30" s="629"/>
      <c r="Z30" s="663">
        <v>9.3000000000000007</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562133</v>
      </c>
      <c r="CS30" s="628"/>
      <c r="CT30" s="628"/>
      <c r="CU30" s="628"/>
      <c r="CV30" s="628"/>
      <c r="CW30" s="628"/>
      <c r="CX30" s="628"/>
      <c r="CY30" s="629"/>
      <c r="CZ30" s="630">
        <v>8.3000000000000007</v>
      </c>
      <c r="DA30" s="638"/>
      <c r="DB30" s="638"/>
      <c r="DC30" s="639"/>
      <c r="DD30" s="633">
        <v>548769</v>
      </c>
      <c r="DE30" s="628"/>
      <c r="DF30" s="628"/>
      <c r="DG30" s="628"/>
      <c r="DH30" s="628"/>
      <c r="DI30" s="628"/>
      <c r="DJ30" s="628"/>
      <c r="DK30" s="629"/>
      <c r="DL30" s="633">
        <v>254564</v>
      </c>
      <c r="DM30" s="628"/>
      <c r="DN30" s="628"/>
      <c r="DO30" s="628"/>
      <c r="DP30" s="628"/>
      <c r="DQ30" s="628"/>
      <c r="DR30" s="628"/>
      <c r="DS30" s="628"/>
      <c r="DT30" s="628"/>
      <c r="DU30" s="628"/>
      <c r="DV30" s="629"/>
      <c r="DW30" s="630">
        <v>6.4</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99.9</v>
      </c>
      <c r="BH31" s="685"/>
      <c r="BI31" s="685"/>
      <c r="BJ31" s="685"/>
      <c r="BK31" s="685"/>
      <c r="BL31" s="685"/>
      <c r="BM31" s="686">
        <v>99.8</v>
      </c>
      <c r="BN31" s="685"/>
      <c r="BO31" s="685"/>
      <c r="BP31" s="685"/>
      <c r="BQ31" s="687"/>
      <c r="BR31" s="684">
        <v>99.9</v>
      </c>
      <c r="BS31" s="685"/>
      <c r="BT31" s="685"/>
      <c r="BU31" s="685"/>
      <c r="BV31" s="685"/>
      <c r="BW31" s="685"/>
      <c r="BX31" s="686">
        <v>99.7</v>
      </c>
      <c r="BY31" s="685"/>
      <c r="BZ31" s="685"/>
      <c r="CA31" s="685"/>
      <c r="CB31" s="687"/>
      <c r="CD31" s="642"/>
      <c r="CE31" s="643"/>
      <c r="CF31" s="624" t="s">
        <v>300</v>
      </c>
      <c r="CG31" s="625"/>
      <c r="CH31" s="625"/>
      <c r="CI31" s="625"/>
      <c r="CJ31" s="625"/>
      <c r="CK31" s="625"/>
      <c r="CL31" s="625"/>
      <c r="CM31" s="625"/>
      <c r="CN31" s="625"/>
      <c r="CO31" s="625"/>
      <c r="CP31" s="625"/>
      <c r="CQ31" s="626"/>
      <c r="CR31" s="627">
        <v>22424</v>
      </c>
      <c r="CS31" s="636"/>
      <c r="CT31" s="636"/>
      <c r="CU31" s="636"/>
      <c r="CV31" s="636"/>
      <c r="CW31" s="636"/>
      <c r="CX31" s="636"/>
      <c r="CY31" s="637"/>
      <c r="CZ31" s="630">
        <v>0.3</v>
      </c>
      <c r="DA31" s="638"/>
      <c r="DB31" s="638"/>
      <c r="DC31" s="639"/>
      <c r="DD31" s="633">
        <v>21729</v>
      </c>
      <c r="DE31" s="636"/>
      <c r="DF31" s="636"/>
      <c r="DG31" s="636"/>
      <c r="DH31" s="636"/>
      <c r="DI31" s="636"/>
      <c r="DJ31" s="636"/>
      <c r="DK31" s="637"/>
      <c r="DL31" s="633">
        <v>21481</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457928</v>
      </c>
      <c r="S32" s="628"/>
      <c r="T32" s="628"/>
      <c r="U32" s="628"/>
      <c r="V32" s="628"/>
      <c r="W32" s="628"/>
      <c r="X32" s="628"/>
      <c r="Y32" s="629"/>
      <c r="Z32" s="663">
        <v>6.3</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100</v>
      </c>
      <c r="BH32" s="636"/>
      <c r="BI32" s="636"/>
      <c r="BJ32" s="636"/>
      <c r="BK32" s="636"/>
      <c r="BL32" s="636"/>
      <c r="BM32" s="631">
        <v>99.9</v>
      </c>
      <c r="BN32" s="636"/>
      <c r="BO32" s="636"/>
      <c r="BP32" s="636"/>
      <c r="BQ32" s="661"/>
      <c r="BR32" s="683">
        <v>100</v>
      </c>
      <c r="BS32" s="636"/>
      <c r="BT32" s="636"/>
      <c r="BU32" s="636"/>
      <c r="BV32" s="636"/>
      <c r="BW32" s="636"/>
      <c r="BX32" s="631">
        <v>99.9</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5612</v>
      </c>
      <c r="S33" s="628"/>
      <c r="T33" s="628"/>
      <c r="U33" s="628"/>
      <c r="V33" s="628"/>
      <c r="W33" s="628"/>
      <c r="X33" s="628"/>
      <c r="Y33" s="629"/>
      <c r="Z33" s="663">
        <v>0.1</v>
      </c>
      <c r="AA33" s="663"/>
      <c r="AB33" s="663"/>
      <c r="AC33" s="663"/>
      <c r="AD33" s="664">
        <v>1560</v>
      </c>
      <c r="AE33" s="664"/>
      <c r="AF33" s="664"/>
      <c r="AG33" s="664"/>
      <c r="AH33" s="664"/>
      <c r="AI33" s="664"/>
      <c r="AJ33" s="664"/>
      <c r="AK33" s="664"/>
      <c r="AL33" s="630">
        <v>0</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99.8</v>
      </c>
      <c r="BH33" s="612"/>
      <c r="BI33" s="612"/>
      <c r="BJ33" s="612"/>
      <c r="BK33" s="612"/>
      <c r="BL33" s="612"/>
      <c r="BM33" s="656">
        <v>99.7</v>
      </c>
      <c r="BN33" s="612"/>
      <c r="BO33" s="612"/>
      <c r="BP33" s="612"/>
      <c r="BQ33" s="650"/>
      <c r="BR33" s="682">
        <v>99.9</v>
      </c>
      <c r="BS33" s="612"/>
      <c r="BT33" s="612"/>
      <c r="BU33" s="612"/>
      <c r="BV33" s="612"/>
      <c r="BW33" s="612"/>
      <c r="BX33" s="656">
        <v>99.6</v>
      </c>
      <c r="BY33" s="612"/>
      <c r="BZ33" s="612"/>
      <c r="CA33" s="612"/>
      <c r="CB33" s="650"/>
      <c r="CD33" s="624" t="s">
        <v>307</v>
      </c>
      <c r="CE33" s="625"/>
      <c r="CF33" s="625"/>
      <c r="CG33" s="625"/>
      <c r="CH33" s="625"/>
      <c r="CI33" s="625"/>
      <c r="CJ33" s="625"/>
      <c r="CK33" s="625"/>
      <c r="CL33" s="625"/>
      <c r="CM33" s="625"/>
      <c r="CN33" s="625"/>
      <c r="CO33" s="625"/>
      <c r="CP33" s="625"/>
      <c r="CQ33" s="626"/>
      <c r="CR33" s="627">
        <v>3280241</v>
      </c>
      <c r="CS33" s="636"/>
      <c r="CT33" s="636"/>
      <c r="CU33" s="636"/>
      <c r="CV33" s="636"/>
      <c r="CW33" s="636"/>
      <c r="CX33" s="636"/>
      <c r="CY33" s="637"/>
      <c r="CZ33" s="630">
        <v>48.7</v>
      </c>
      <c r="DA33" s="638"/>
      <c r="DB33" s="638"/>
      <c r="DC33" s="639"/>
      <c r="DD33" s="633">
        <v>2308458</v>
      </c>
      <c r="DE33" s="636"/>
      <c r="DF33" s="636"/>
      <c r="DG33" s="636"/>
      <c r="DH33" s="636"/>
      <c r="DI33" s="636"/>
      <c r="DJ33" s="636"/>
      <c r="DK33" s="637"/>
      <c r="DL33" s="633">
        <v>1997308</v>
      </c>
      <c r="DM33" s="636"/>
      <c r="DN33" s="636"/>
      <c r="DO33" s="636"/>
      <c r="DP33" s="636"/>
      <c r="DQ33" s="636"/>
      <c r="DR33" s="636"/>
      <c r="DS33" s="636"/>
      <c r="DT33" s="636"/>
      <c r="DU33" s="636"/>
      <c r="DV33" s="637"/>
      <c r="DW33" s="630">
        <v>50.6</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316184</v>
      </c>
      <c r="S34" s="628"/>
      <c r="T34" s="628"/>
      <c r="U34" s="628"/>
      <c r="V34" s="628"/>
      <c r="W34" s="628"/>
      <c r="X34" s="628"/>
      <c r="Y34" s="629"/>
      <c r="Z34" s="663">
        <v>4.3</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1118683</v>
      </c>
      <c r="CS34" s="628"/>
      <c r="CT34" s="628"/>
      <c r="CU34" s="628"/>
      <c r="CV34" s="628"/>
      <c r="CW34" s="628"/>
      <c r="CX34" s="628"/>
      <c r="CY34" s="629"/>
      <c r="CZ34" s="630">
        <v>16.600000000000001</v>
      </c>
      <c r="DA34" s="638"/>
      <c r="DB34" s="638"/>
      <c r="DC34" s="639"/>
      <c r="DD34" s="633">
        <v>661725</v>
      </c>
      <c r="DE34" s="628"/>
      <c r="DF34" s="628"/>
      <c r="DG34" s="628"/>
      <c r="DH34" s="628"/>
      <c r="DI34" s="628"/>
      <c r="DJ34" s="628"/>
      <c r="DK34" s="629"/>
      <c r="DL34" s="633">
        <v>564007</v>
      </c>
      <c r="DM34" s="628"/>
      <c r="DN34" s="628"/>
      <c r="DO34" s="628"/>
      <c r="DP34" s="628"/>
      <c r="DQ34" s="628"/>
      <c r="DR34" s="628"/>
      <c r="DS34" s="628"/>
      <c r="DT34" s="628"/>
      <c r="DU34" s="628"/>
      <c r="DV34" s="629"/>
      <c r="DW34" s="630">
        <v>14.3</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187109</v>
      </c>
      <c r="S35" s="628"/>
      <c r="T35" s="628"/>
      <c r="U35" s="628"/>
      <c r="V35" s="628"/>
      <c r="W35" s="628"/>
      <c r="X35" s="628"/>
      <c r="Y35" s="629"/>
      <c r="Z35" s="663">
        <v>2.6</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115764</v>
      </c>
      <c r="CS35" s="636"/>
      <c r="CT35" s="636"/>
      <c r="CU35" s="636"/>
      <c r="CV35" s="636"/>
      <c r="CW35" s="636"/>
      <c r="CX35" s="636"/>
      <c r="CY35" s="637"/>
      <c r="CZ35" s="630">
        <v>1.7</v>
      </c>
      <c r="DA35" s="638"/>
      <c r="DB35" s="638"/>
      <c r="DC35" s="639"/>
      <c r="DD35" s="633">
        <v>88333</v>
      </c>
      <c r="DE35" s="636"/>
      <c r="DF35" s="636"/>
      <c r="DG35" s="636"/>
      <c r="DH35" s="636"/>
      <c r="DI35" s="636"/>
      <c r="DJ35" s="636"/>
      <c r="DK35" s="637"/>
      <c r="DL35" s="633">
        <v>70828</v>
      </c>
      <c r="DM35" s="636"/>
      <c r="DN35" s="636"/>
      <c r="DO35" s="636"/>
      <c r="DP35" s="636"/>
      <c r="DQ35" s="636"/>
      <c r="DR35" s="636"/>
      <c r="DS35" s="636"/>
      <c r="DT35" s="636"/>
      <c r="DU35" s="636"/>
      <c r="DV35" s="637"/>
      <c r="DW35" s="630">
        <v>1.8</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680277</v>
      </c>
      <c r="S36" s="628"/>
      <c r="T36" s="628"/>
      <c r="U36" s="628"/>
      <c r="V36" s="628"/>
      <c r="W36" s="628"/>
      <c r="X36" s="628"/>
      <c r="Y36" s="629"/>
      <c r="Z36" s="663">
        <v>9.3000000000000007</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1166398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t="s">
        <v>122</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1333508</v>
      </c>
      <c r="CS36" s="628"/>
      <c r="CT36" s="628"/>
      <c r="CU36" s="628"/>
      <c r="CV36" s="628"/>
      <c r="CW36" s="628"/>
      <c r="CX36" s="628"/>
      <c r="CY36" s="629"/>
      <c r="CZ36" s="630">
        <v>19.8</v>
      </c>
      <c r="DA36" s="638"/>
      <c r="DB36" s="638"/>
      <c r="DC36" s="639"/>
      <c r="DD36" s="633">
        <v>1115725</v>
      </c>
      <c r="DE36" s="628"/>
      <c r="DF36" s="628"/>
      <c r="DG36" s="628"/>
      <c r="DH36" s="628"/>
      <c r="DI36" s="628"/>
      <c r="DJ36" s="628"/>
      <c r="DK36" s="629"/>
      <c r="DL36" s="633">
        <v>939520</v>
      </c>
      <c r="DM36" s="628"/>
      <c r="DN36" s="628"/>
      <c r="DO36" s="628"/>
      <c r="DP36" s="628"/>
      <c r="DQ36" s="628"/>
      <c r="DR36" s="628"/>
      <c r="DS36" s="628"/>
      <c r="DT36" s="628"/>
      <c r="DU36" s="628"/>
      <c r="DV36" s="629"/>
      <c r="DW36" s="630">
        <v>23.8</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123169</v>
      </c>
      <c r="S37" s="628"/>
      <c r="T37" s="628"/>
      <c r="U37" s="628"/>
      <c r="V37" s="628"/>
      <c r="W37" s="628"/>
      <c r="X37" s="628"/>
      <c r="Y37" s="629"/>
      <c r="Z37" s="663">
        <v>1.7</v>
      </c>
      <c r="AA37" s="663"/>
      <c r="AB37" s="663"/>
      <c r="AC37" s="663"/>
      <c r="AD37" s="664">
        <v>2279</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519751</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-9124</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268092</v>
      </c>
      <c r="CS37" s="636"/>
      <c r="CT37" s="636"/>
      <c r="CU37" s="636"/>
      <c r="CV37" s="636"/>
      <c r="CW37" s="636"/>
      <c r="CX37" s="636"/>
      <c r="CY37" s="637"/>
      <c r="CZ37" s="630">
        <v>4</v>
      </c>
      <c r="DA37" s="638"/>
      <c r="DB37" s="638"/>
      <c r="DC37" s="639"/>
      <c r="DD37" s="633">
        <v>268092</v>
      </c>
      <c r="DE37" s="636"/>
      <c r="DF37" s="636"/>
      <c r="DG37" s="636"/>
      <c r="DH37" s="636"/>
      <c r="DI37" s="636"/>
      <c r="DJ37" s="636"/>
      <c r="DK37" s="637"/>
      <c r="DL37" s="633">
        <v>268092</v>
      </c>
      <c r="DM37" s="636"/>
      <c r="DN37" s="636"/>
      <c r="DO37" s="636"/>
      <c r="DP37" s="636"/>
      <c r="DQ37" s="636"/>
      <c r="DR37" s="636"/>
      <c r="DS37" s="636"/>
      <c r="DT37" s="636"/>
      <c r="DU37" s="636"/>
      <c r="DV37" s="637"/>
      <c r="DW37" s="630">
        <v>6.8</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587050</v>
      </c>
      <c r="S38" s="628"/>
      <c r="T38" s="628"/>
      <c r="U38" s="628"/>
      <c r="V38" s="628"/>
      <c r="W38" s="628"/>
      <c r="X38" s="628"/>
      <c r="Y38" s="629"/>
      <c r="Z38" s="663">
        <v>8</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105000</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1233</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499556</v>
      </c>
      <c r="CS38" s="628"/>
      <c r="CT38" s="628"/>
      <c r="CU38" s="628"/>
      <c r="CV38" s="628"/>
      <c r="CW38" s="628"/>
      <c r="CX38" s="628"/>
      <c r="CY38" s="629"/>
      <c r="CZ38" s="630">
        <v>7.4</v>
      </c>
      <c r="DA38" s="638"/>
      <c r="DB38" s="638"/>
      <c r="DC38" s="639"/>
      <c r="DD38" s="633">
        <v>421973</v>
      </c>
      <c r="DE38" s="628"/>
      <c r="DF38" s="628"/>
      <c r="DG38" s="628"/>
      <c r="DH38" s="628"/>
      <c r="DI38" s="628"/>
      <c r="DJ38" s="628"/>
      <c r="DK38" s="629"/>
      <c r="DL38" s="633">
        <v>421953</v>
      </c>
      <c r="DM38" s="628"/>
      <c r="DN38" s="628"/>
      <c r="DO38" s="628"/>
      <c r="DP38" s="628"/>
      <c r="DQ38" s="628"/>
      <c r="DR38" s="628"/>
      <c r="DS38" s="628"/>
      <c r="DT38" s="628"/>
      <c r="DU38" s="628"/>
      <c r="DV38" s="629"/>
      <c r="DW38" s="630">
        <v>10.7</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42091</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1880</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168770</v>
      </c>
      <c r="CS39" s="636"/>
      <c r="CT39" s="636"/>
      <c r="CU39" s="636"/>
      <c r="CV39" s="636"/>
      <c r="CW39" s="636"/>
      <c r="CX39" s="636"/>
      <c r="CY39" s="637"/>
      <c r="CZ39" s="630">
        <v>2.5</v>
      </c>
      <c r="DA39" s="638"/>
      <c r="DB39" s="638"/>
      <c r="DC39" s="639"/>
      <c r="DD39" s="633">
        <v>1702</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8950</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104</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43960</v>
      </c>
      <c r="CS40" s="628"/>
      <c r="CT40" s="628"/>
      <c r="CU40" s="628"/>
      <c r="CV40" s="628"/>
      <c r="CW40" s="628"/>
      <c r="CX40" s="628"/>
      <c r="CY40" s="629"/>
      <c r="CZ40" s="630">
        <v>0.7</v>
      </c>
      <c r="DA40" s="638"/>
      <c r="DB40" s="638"/>
      <c r="DC40" s="639"/>
      <c r="DD40" s="633">
        <v>19000</v>
      </c>
      <c r="DE40" s="628"/>
      <c r="DF40" s="628"/>
      <c r="DG40" s="628"/>
      <c r="DH40" s="628"/>
      <c r="DI40" s="628"/>
      <c r="DJ40" s="628"/>
      <c r="DK40" s="629"/>
      <c r="DL40" s="633">
        <v>1000</v>
      </c>
      <c r="DM40" s="628"/>
      <c r="DN40" s="628"/>
      <c r="DO40" s="628"/>
      <c r="DP40" s="628"/>
      <c r="DQ40" s="628"/>
      <c r="DR40" s="628"/>
      <c r="DS40" s="628"/>
      <c r="DT40" s="628"/>
      <c r="DU40" s="628"/>
      <c r="DV40" s="629"/>
      <c r="DW40" s="630">
        <v>0</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7308395</v>
      </c>
      <c r="S41" s="649"/>
      <c r="T41" s="649"/>
      <c r="U41" s="649"/>
      <c r="V41" s="649"/>
      <c r="W41" s="649"/>
      <c r="X41" s="649"/>
      <c r="Y41" s="653"/>
      <c r="Z41" s="654">
        <v>100</v>
      </c>
      <c r="AA41" s="654"/>
      <c r="AB41" s="654"/>
      <c r="AC41" s="654"/>
      <c r="AD41" s="655">
        <v>3941957</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94262</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405294</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350</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1051923</v>
      </c>
      <c r="CS42" s="636"/>
      <c r="CT42" s="636"/>
      <c r="CU42" s="636"/>
      <c r="CV42" s="636"/>
      <c r="CW42" s="636"/>
      <c r="CX42" s="636"/>
      <c r="CY42" s="637"/>
      <c r="CZ42" s="630">
        <v>15.6</v>
      </c>
      <c r="DA42" s="638"/>
      <c r="DB42" s="638"/>
      <c r="DC42" s="639"/>
      <c r="DD42" s="633">
        <v>135751</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29597</v>
      </c>
      <c r="CS43" s="636"/>
      <c r="CT43" s="636"/>
      <c r="CU43" s="636"/>
      <c r="CV43" s="636"/>
      <c r="CW43" s="636"/>
      <c r="CX43" s="636"/>
      <c r="CY43" s="637"/>
      <c r="CZ43" s="630">
        <v>0.4</v>
      </c>
      <c r="DA43" s="638"/>
      <c r="DB43" s="638"/>
      <c r="DC43" s="639"/>
      <c r="DD43" s="633">
        <v>29597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1051923</v>
      </c>
      <c r="CS44" s="628"/>
      <c r="CT44" s="628"/>
      <c r="CU44" s="628"/>
      <c r="CV44" s="628"/>
      <c r="CW44" s="628"/>
      <c r="CX44" s="628"/>
      <c r="CY44" s="629"/>
      <c r="CZ44" s="630">
        <v>15.6</v>
      </c>
      <c r="DA44" s="631"/>
      <c r="DB44" s="631"/>
      <c r="DC44" s="632"/>
      <c r="DD44" s="633">
        <v>135751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495983</v>
      </c>
      <c r="CS45" s="636"/>
      <c r="CT45" s="636"/>
      <c r="CU45" s="636"/>
      <c r="CV45" s="636"/>
      <c r="CW45" s="636"/>
      <c r="CX45" s="636"/>
      <c r="CY45" s="637"/>
      <c r="CZ45" s="630">
        <v>7.4</v>
      </c>
      <c r="DA45" s="638"/>
      <c r="DB45" s="638"/>
      <c r="DC45" s="639"/>
      <c r="DD45" s="633">
        <v>63394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555940</v>
      </c>
      <c r="CS46" s="628"/>
      <c r="CT46" s="628"/>
      <c r="CU46" s="628"/>
      <c r="CV46" s="628"/>
      <c r="CW46" s="628"/>
      <c r="CX46" s="628"/>
      <c r="CY46" s="629"/>
      <c r="CZ46" s="630">
        <v>8.1999999999999993</v>
      </c>
      <c r="DA46" s="631"/>
      <c r="DB46" s="631"/>
      <c r="DC46" s="632"/>
      <c r="DD46" s="633">
        <v>72357</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6738801</v>
      </c>
      <c r="CS49" s="612"/>
      <c r="CT49" s="612"/>
      <c r="CU49" s="612"/>
      <c r="CV49" s="612"/>
      <c r="CW49" s="612"/>
      <c r="CX49" s="612"/>
      <c r="CY49" s="613"/>
      <c r="CZ49" s="614">
        <v>100</v>
      </c>
      <c r="DA49" s="615"/>
      <c r="DB49" s="615"/>
      <c r="DC49" s="616"/>
      <c r="DD49" s="617">
        <v>4399710</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4gca1tEhMu6pLlEt7U4QUXTezu4pMTiUgwH5K9jawGrwBJIRfxTllh7oNpyfdBQTNGq9fxmcF/NUGgFDHr7Gbw==" saltValue="CQkzQWjes89ATLusJ6oG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7" zoomScale="70" zoomScaleNormal="25" zoomScaleSheetLayoutView="70" workbookViewId="0">
      <selection activeCell="BW36" sqref="BW36:BX36"/>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7296</v>
      </c>
      <c r="R7" s="1088"/>
      <c r="S7" s="1088"/>
      <c r="T7" s="1088"/>
      <c r="U7" s="1088"/>
      <c r="V7" s="1088">
        <v>6727</v>
      </c>
      <c r="W7" s="1088"/>
      <c r="X7" s="1088"/>
      <c r="Y7" s="1088"/>
      <c r="Z7" s="1088"/>
      <c r="AA7" s="1088">
        <v>569</v>
      </c>
      <c r="AB7" s="1088"/>
      <c r="AC7" s="1088"/>
      <c r="AD7" s="1088"/>
      <c r="AE7" s="1089"/>
      <c r="AF7" s="1090">
        <v>507</v>
      </c>
      <c r="AG7" s="1091"/>
      <c r="AH7" s="1091"/>
      <c r="AI7" s="1091"/>
      <c r="AJ7" s="1092"/>
      <c r="AK7" s="1093">
        <v>177</v>
      </c>
      <c r="AL7" s="1094"/>
      <c r="AM7" s="1094"/>
      <c r="AN7" s="1094"/>
      <c r="AO7" s="1094"/>
      <c r="AP7" s="1094">
        <v>5472</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12</v>
      </c>
      <c r="R8" s="1039"/>
      <c r="S8" s="1039"/>
      <c r="T8" s="1039"/>
      <c r="U8" s="1039"/>
      <c r="V8" s="1039">
        <v>12</v>
      </c>
      <c r="W8" s="1039"/>
      <c r="X8" s="1039"/>
      <c r="Y8" s="1039"/>
      <c r="Z8" s="1039"/>
      <c r="AA8" s="1039">
        <v>1</v>
      </c>
      <c r="AB8" s="1039"/>
      <c r="AC8" s="1039"/>
      <c r="AD8" s="1039"/>
      <c r="AE8" s="1040"/>
      <c r="AF8" s="1035">
        <v>1</v>
      </c>
      <c r="AG8" s="1036"/>
      <c r="AH8" s="1036"/>
      <c r="AI8" s="1036"/>
      <c r="AJ8" s="1037"/>
      <c r="AK8" s="1080">
        <v>10</v>
      </c>
      <c r="AL8" s="1081"/>
      <c r="AM8" s="1081"/>
      <c r="AN8" s="1081"/>
      <c r="AO8" s="1081"/>
      <c r="AP8" s="1081">
        <v>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7308</v>
      </c>
      <c r="R23" s="1061"/>
      <c r="S23" s="1061"/>
      <c r="T23" s="1061"/>
      <c r="U23" s="1061"/>
      <c r="V23" s="1061">
        <v>6739</v>
      </c>
      <c r="W23" s="1061"/>
      <c r="X23" s="1061"/>
      <c r="Y23" s="1061"/>
      <c r="Z23" s="1061"/>
      <c r="AA23" s="1061">
        <v>570</v>
      </c>
      <c r="AB23" s="1061"/>
      <c r="AC23" s="1061"/>
      <c r="AD23" s="1061"/>
      <c r="AE23" s="1068"/>
      <c r="AF23" s="1069">
        <v>508</v>
      </c>
      <c r="AG23" s="1061"/>
      <c r="AH23" s="1061"/>
      <c r="AI23" s="1061"/>
      <c r="AJ23" s="1070"/>
      <c r="AK23" s="1071"/>
      <c r="AL23" s="1072"/>
      <c r="AM23" s="1072"/>
      <c r="AN23" s="1072"/>
      <c r="AO23" s="1072"/>
      <c r="AP23" s="1061">
        <v>5472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1006</v>
      </c>
      <c r="R28" s="1051"/>
      <c r="S28" s="1051"/>
      <c r="T28" s="1051"/>
      <c r="U28" s="1051"/>
      <c r="V28" s="1051">
        <v>996</v>
      </c>
      <c r="W28" s="1051"/>
      <c r="X28" s="1051"/>
      <c r="Y28" s="1051"/>
      <c r="Z28" s="1051"/>
      <c r="AA28" s="1051">
        <v>10</v>
      </c>
      <c r="AB28" s="1051"/>
      <c r="AC28" s="1051"/>
      <c r="AD28" s="1051"/>
      <c r="AE28" s="1052"/>
      <c r="AF28" s="1053">
        <v>10</v>
      </c>
      <c r="AG28" s="1051"/>
      <c r="AH28" s="1051"/>
      <c r="AI28" s="1051"/>
      <c r="AJ28" s="1054"/>
      <c r="AK28" s="1042">
        <v>94</v>
      </c>
      <c r="AL28" s="1043"/>
      <c r="AM28" s="1043"/>
      <c r="AN28" s="1043"/>
      <c r="AO28" s="1043"/>
      <c r="AP28" s="1043">
        <v>0</v>
      </c>
      <c r="AQ28" s="1043"/>
      <c r="AR28" s="1043"/>
      <c r="AS28" s="1043"/>
      <c r="AT28" s="1043"/>
      <c r="AU28" s="1043">
        <v>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1642</v>
      </c>
      <c r="R29" s="1039"/>
      <c r="S29" s="1039"/>
      <c r="T29" s="1039"/>
      <c r="U29" s="1039"/>
      <c r="V29" s="1039">
        <v>1615</v>
      </c>
      <c r="W29" s="1039"/>
      <c r="X29" s="1039"/>
      <c r="Y29" s="1039"/>
      <c r="Z29" s="1039"/>
      <c r="AA29" s="1039">
        <v>27</v>
      </c>
      <c r="AB29" s="1039"/>
      <c r="AC29" s="1039"/>
      <c r="AD29" s="1039"/>
      <c r="AE29" s="1040"/>
      <c r="AF29" s="1035">
        <v>27</v>
      </c>
      <c r="AG29" s="1036"/>
      <c r="AH29" s="1036"/>
      <c r="AI29" s="1036"/>
      <c r="AJ29" s="1037"/>
      <c r="AK29" s="980">
        <v>341</v>
      </c>
      <c r="AL29" s="971"/>
      <c r="AM29" s="971"/>
      <c r="AN29" s="971"/>
      <c r="AO29" s="971"/>
      <c r="AP29" s="971">
        <v>0</v>
      </c>
      <c r="AQ29" s="971"/>
      <c r="AR29" s="971"/>
      <c r="AS29" s="971"/>
      <c r="AT29" s="971"/>
      <c r="AU29" s="971">
        <v>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184</v>
      </c>
      <c r="R30" s="1039"/>
      <c r="S30" s="1039"/>
      <c r="T30" s="1039"/>
      <c r="U30" s="1039"/>
      <c r="V30" s="1039">
        <v>181</v>
      </c>
      <c r="W30" s="1039"/>
      <c r="X30" s="1039"/>
      <c r="Y30" s="1039"/>
      <c r="Z30" s="1039"/>
      <c r="AA30" s="1039">
        <v>3</v>
      </c>
      <c r="AB30" s="1039"/>
      <c r="AC30" s="1039"/>
      <c r="AD30" s="1039"/>
      <c r="AE30" s="1040"/>
      <c r="AF30" s="1035">
        <v>3</v>
      </c>
      <c r="AG30" s="1036"/>
      <c r="AH30" s="1036"/>
      <c r="AI30" s="1036"/>
      <c r="AJ30" s="1037"/>
      <c r="AK30" s="980">
        <v>47</v>
      </c>
      <c r="AL30" s="971"/>
      <c r="AM30" s="971"/>
      <c r="AN30" s="971"/>
      <c r="AO30" s="971"/>
      <c r="AP30" s="971">
        <v>0</v>
      </c>
      <c r="AQ30" s="971"/>
      <c r="AR30" s="971"/>
      <c r="AS30" s="971"/>
      <c r="AT30" s="971"/>
      <c r="AU30" s="971">
        <v>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223</v>
      </c>
      <c r="R31" s="1039"/>
      <c r="S31" s="1039"/>
      <c r="T31" s="1039"/>
      <c r="U31" s="1039"/>
      <c r="V31" s="1039">
        <v>245</v>
      </c>
      <c r="W31" s="1039"/>
      <c r="X31" s="1039"/>
      <c r="Y31" s="1039"/>
      <c r="Z31" s="1039"/>
      <c r="AA31" s="1039">
        <v>-22</v>
      </c>
      <c r="AB31" s="1039"/>
      <c r="AC31" s="1039"/>
      <c r="AD31" s="1039"/>
      <c r="AE31" s="1040"/>
      <c r="AF31" s="1035">
        <v>306</v>
      </c>
      <c r="AG31" s="1036"/>
      <c r="AH31" s="1036"/>
      <c r="AI31" s="1036"/>
      <c r="AJ31" s="1037"/>
      <c r="AK31" s="980">
        <v>11</v>
      </c>
      <c r="AL31" s="971"/>
      <c r="AM31" s="971"/>
      <c r="AN31" s="971"/>
      <c r="AO31" s="971"/>
      <c r="AP31" s="971">
        <v>355</v>
      </c>
      <c r="AQ31" s="971"/>
      <c r="AR31" s="971"/>
      <c r="AS31" s="971"/>
      <c r="AT31" s="971"/>
      <c r="AU31" s="971">
        <v>0</v>
      </c>
      <c r="AV31" s="971"/>
      <c r="AW31" s="971"/>
      <c r="AX31" s="971"/>
      <c r="AY31" s="971"/>
      <c r="AZ31" s="1041"/>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206</v>
      </c>
      <c r="R32" s="1039"/>
      <c r="S32" s="1039"/>
      <c r="T32" s="1039"/>
      <c r="U32" s="1039"/>
      <c r="V32" s="1039">
        <v>193</v>
      </c>
      <c r="W32" s="1039"/>
      <c r="X32" s="1039"/>
      <c r="Y32" s="1039"/>
      <c r="Z32" s="1039"/>
      <c r="AA32" s="1039">
        <v>12</v>
      </c>
      <c r="AB32" s="1039"/>
      <c r="AC32" s="1039"/>
      <c r="AD32" s="1039"/>
      <c r="AE32" s="1040"/>
      <c r="AF32" s="1035">
        <v>19</v>
      </c>
      <c r="AG32" s="1036"/>
      <c r="AH32" s="1036"/>
      <c r="AI32" s="1036"/>
      <c r="AJ32" s="1037"/>
      <c r="AK32" s="980">
        <v>105</v>
      </c>
      <c r="AL32" s="971"/>
      <c r="AM32" s="971"/>
      <c r="AN32" s="971"/>
      <c r="AO32" s="971"/>
      <c r="AP32" s="971">
        <v>1088</v>
      </c>
      <c r="AQ32" s="971"/>
      <c r="AR32" s="971"/>
      <c r="AS32" s="971"/>
      <c r="AT32" s="971"/>
      <c r="AU32" s="971">
        <v>734</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0</v>
      </c>
      <c r="R33" s="1039"/>
      <c r="S33" s="1039"/>
      <c r="T33" s="1039"/>
      <c r="U33" s="1039"/>
      <c r="V33" s="1039">
        <v>0</v>
      </c>
      <c r="W33" s="1039"/>
      <c r="X33" s="1039"/>
      <c r="Y33" s="1039"/>
      <c r="Z33" s="1039"/>
      <c r="AA33" s="1039">
        <v>0</v>
      </c>
      <c r="AB33" s="1039"/>
      <c r="AC33" s="1039"/>
      <c r="AD33" s="1039"/>
      <c r="AE33" s="1040"/>
      <c r="AF33" s="1035">
        <v>0</v>
      </c>
      <c r="AG33" s="1036"/>
      <c r="AH33" s="1036"/>
      <c r="AI33" s="1036"/>
      <c r="AJ33" s="1037"/>
      <c r="AK33" s="980">
        <v>0</v>
      </c>
      <c r="AL33" s="971"/>
      <c r="AM33" s="971"/>
      <c r="AN33" s="971"/>
      <c r="AO33" s="971"/>
      <c r="AP33" s="971">
        <v>0</v>
      </c>
      <c r="AQ33" s="971"/>
      <c r="AR33" s="971"/>
      <c r="AS33" s="971"/>
      <c r="AT33" s="971"/>
      <c r="AU33" s="971">
        <v>0</v>
      </c>
      <c r="AV33" s="971"/>
      <c r="AW33" s="971"/>
      <c r="AX33" s="971"/>
      <c r="AY33" s="971"/>
      <c r="AZ33" s="1041"/>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366</v>
      </c>
      <c r="AG63" s="959"/>
      <c r="AH63" s="959"/>
      <c r="AI63" s="959"/>
      <c r="AJ63" s="1022"/>
      <c r="AK63" s="1023"/>
      <c r="AL63" s="963"/>
      <c r="AM63" s="963"/>
      <c r="AN63" s="963"/>
      <c r="AO63" s="963"/>
      <c r="AP63" s="959">
        <v>1443</v>
      </c>
      <c r="AQ63" s="959"/>
      <c r="AR63" s="959"/>
      <c r="AS63" s="959"/>
      <c r="AT63" s="959"/>
      <c r="AU63" s="959">
        <v>734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997</v>
      </c>
      <c r="R68" s="982"/>
      <c r="S68" s="982"/>
      <c r="T68" s="982"/>
      <c r="U68" s="982"/>
      <c r="V68" s="982">
        <v>947</v>
      </c>
      <c r="W68" s="982"/>
      <c r="X68" s="982"/>
      <c r="Y68" s="982"/>
      <c r="Z68" s="982"/>
      <c r="AA68" s="982">
        <v>50</v>
      </c>
      <c r="AB68" s="982"/>
      <c r="AC68" s="982"/>
      <c r="AD68" s="982"/>
      <c r="AE68" s="982"/>
      <c r="AF68" s="982">
        <v>50</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259339</v>
      </c>
      <c r="R69" s="971"/>
      <c r="S69" s="971"/>
      <c r="T69" s="971"/>
      <c r="U69" s="971"/>
      <c r="V69" s="971">
        <v>254515</v>
      </c>
      <c r="W69" s="971"/>
      <c r="X69" s="971"/>
      <c r="Y69" s="971"/>
      <c r="Z69" s="971"/>
      <c r="AA69" s="971">
        <v>4824</v>
      </c>
      <c r="AB69" s="971"/>
      <c r="AC69" s="971"/>
      <c r="AD69" s="971"/>
      <c r="AE69" s="971"/>
      <c r="AF69" s="971">
        <v>4824</v>
      </c>
      <c r="AG69" s="971"/>
      <c r="AH69" s="971"/>
      <c r="AI69" s="971"/>
      <c r="AJ69" s="971"/>
      <c r="AK69" s="971">
        <v>1141</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4106</v>
      </c>
      <c r="R70" s="971"/>
      <c r="S70" s="971"/>
      <c r="T70" s="971"/>
      <c r="U70" s="971"/>
      <c r="V70" s="971">
        <v>3873</v>
      </c>
      <c r="W70" s="971"/>
      <c r="X70" s="971"/>
      <c r="Y70" s="971"/>
      <c r="Z70" s="971"/>
      <c r="AA70" s="971">
        <v>233</v>
      </c>
      <c r="AB70" s="971"/>
      <c r="AC70" s="971"/>
      <c r="AD70" s="971"/>
      <c r="AE70" s="971"/>
      <c r="AF70" s="971">
        <v>5993</v>
      </c>
      <c r="AG70" s="971"/>
      <c r="AH70" s="971"/>
      <c r="AI70" s="971"/>
      <c r="AJ70" s="971"/>
      <c r="AK70" s="971">
        <v>0</v>
      </c>
      <c r="AL70" s="971"/>
      <c r="AM70" s="971"/>
      <c r="AN70" s="971"/>
      <c r="AO70" s="971"/>
      <c r="AP70" s="971">
        <v>7123</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2428</v>
      </c>
      <c r="R71" s="971"/>
      <c r="S71" s="971"/>
      <c r="T71" s="971"/>
      <c r="U71" s="971"/>
      <c r="V71" s="971">
        <v>2316</v>
      </c>
      <c r="W71" s="971"/>
      <c r="X71" s="971"/>
      <c r="Y71" s="971"/>
      <c r="Z71" s="971"/>
      <c r="AA71" s="971">
        <v>112</v>
      </c>
      <c r="AB71" s="971"/>
      <c r="AC71" s="971"/>
      <c r="AD71" s="971"/>
      <c r="AE71" s="971"/>
      <c r="AF71" s="971">
        <v>36</v>
      </c>
      <c r="AG71" s="971"/>
      <c r="AH71" s="971"/>
      <c r="AI71" s="971"/>
      <c r="AJ71" s="971"/>
      <c r="AK71" s="971">
        <v>107</v>
      </c>
      <c r="AL71" s="971"/>
      <c r="AM71" s="971"/>
      <c r="AN71" s="971"/>
      <c r="AO71" s="971"/>
      <c r="AP71" s="971">
        <v>1569</v>
      </c>
      <c r="AQ71" s="971"/>
      <c r="AR71" s="971"/>
      <c r="AS71" s="971"/>
      <c r="AT71" s="971"/>
      <c r="AU71" s="971">
        <v>186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58</v>
      </c>
      <c r="R72" s="971"/>
      <c r="S72" s="971"/>
      <c r="T72" s="971"/>
      <c r="U72" s="971"/>
      <c r="V72" s="971">
        <v>57</v>
      </c>
      <c r="W72" s="971"/>
      <c r="X72" s="971"/>
      <c r="Y72" s="971"/>
      <c r="Z72" s="971"/>
      <c r="AA72" s="971">
        <v>1</v>
      </c>
      <c r="AB72" s="971"/>
      <c r="AC72" s="971"/>
      <c r="AD72" s="971"/>
      <c r="AE72" s="971"/>
      <c r="AF72" s="971">
        <v>1</v>
      </c>
      <c r="AG72" s="971"/>
      <c r="AH72" s="971"/>
      <c r="AI72" s="971"/>
      <c r="AJ72" s="971"/>
      <c r="AK72" s="971">
        <v>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217</v>
      </c>
      <c r="R73" s="971"/>
      <c r="S73" s="971"/>
      <c r="T73" s="971"/>
      <c r="U73" s="971"/>
      <c r="V73" s="971">
        <v>214</v>
      </c>
      <c r="W73" s="971"/>
      <c r="X73" s="971"/>
      <c r="Y73" s="971"/>
      <c r="Z73" s="971"/>
      <c r="AA73" s="971">
        <v>2</v>
      </c>
      <c r="AB73" s="971"/>
      <c r="AC73" s="971"/>
      <c r="AD73" s="971"/>
      <c r="AE73" s="971"/>
      <c r="AF73" s="971">
        <v>2</v>
      </c>
      <c r="AG73" s="971"/>
      <c r="AH73" s="971"/>
      <c r="AI73" s="971"/>
      <c r="AJ73" s="971"/>
      <c r="AK73" s="971">
        <v>0</v>
      </c>
      <c r="AL73" s="971"/>
      <c r="AM73" s="971"/>
      <c r="AN73" s="971"/>
      <c r="AO73" s="971"/>
      <c r="AP73" s="971">
        <v>0</v>
      </c>
      <c r="AQ73" s="971"/>
      <c r="AR73" s="971"/>
      <c r="AS73" s="971"/>
      <c r="AT73" s="971"/>
      <c r="AU73" s="971">
        <v>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695</v>
      </c>
      <c r="R74" s="971"/>
      <c r="S74" s="971"/>
      <c r="T74" s="971"/>
      <c r="U74" s="971"/>
      <c r="V74" s="971">
        <v>690</v>
      </c>
      <c r="W74" s="971"/>
      <c r="X74" s="971"/>
      <c r="Y74" s="971"/>
      <c r="Z74" s="971"/>
      <c r="AA74" s="971">
        <v>5</v>
      </c>
      <c r="AB74" s="971"/>
      <c r="AC74" s="971"/>
      <c r="AD74" s="971"/>
      <c r="AE74" s="971"/>
      <c r="AF74" s="971">
        <v>5</v>
      </c>
      <c r="AG74" s="971"/>
      <c r="AH74" s="971"/>
      <c r="AI74" s="971"/>
      <c r="AJ74" s="971"/>
      <c r="AK74" s="971">
        <v>25</v>
      </c>
      <c r="AL74" s="971"/>
      <c r="AM74" s="971"/>
      <c r="AN74" s="971"/>
      <c r="AO74" s="971"/>
      <c r="AP74" s="971">
        <v>82</v>
      </c>
      <c r="AQ74" s="971"/>
      <c r="AR74" s="971"/>
      <c r="AS74" s="971"/>
      <c r="AT74" s="971"/>
      <c r="AU74" s="971">
        <v>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554</v>
      </c>
      <c r="C75" s="975"/>
      <c r="D75" s="975"/>
      <c r="E75" s="975"/>
      <c r="F75" s="975"/>
      <c r="G75" s="975"/>
      <c r="H75" s="975"/>
      <c r="I75" s="975"/>
      <c r="J75" s="975"/>
      <c r="K75" s="975"/>
      <c r="L75" s="975"/>
      <c r="M75" s="975"/>
      <c r="N75" s="975"/>
      <c r="O75" s="975"/>
      <c r="P75" s="976"/>
      <c r="Q75" s="978">
        <v>6496</v>
      </c>
      <c r="R75" s="979"/>
      <c r="S75" s="979"/>
      <c r="T75" s="979"/>
      <c r="U75" s="980"/>
      <c r="V75" s="981">
        <v>7344</v>
      </c>
      <c r="W75" s="979"/>
      <c r="X75" s="979"/>
      <c r="Y75" s="979"/>
      <c r="Z75" s="980"/>
      <c r="AA75" s="981">
        <v>-848</v>
      </c>
      <c r="AB75" s="979"/>
      <c r="AC75" s="979"/>
      <c r="AD75" s="979"/>
      <c r="AE75" s="980"/>
      <c r="AF75" s="981">
        <v>921</v>
      </c>
      <c r="AG75" s="979"/>
      <c r="AH75" s="979"/>
      <c r="AI75" s="979"/>
      <c r="AJ75" s="980"/>
      <c r="AK75" s="981">
        <v>0</v>
      </c>
      <c r="AL75" s="979"/>
      <c r="AM75" s="979"/>
      <c r="AN75" s="979"/>
      <c r="AO75" s="980"/>
      <c r="AP75" s="981">
        <v>3569</v>
      </c>
      <c r="AQ75" s="979"/>
      <c r="AR75" s="979"/>
      <c r="AS75" s="979"/>
      <c r="AT75" s="980"/>
      <c r="AU75" s="981">
        <v>1689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555</v>
      </c>
      <c r="C76" s="975"/>
      <c r="D76" s="975"/>
      <c r="E76" s="975"/>
      <c r="F76" s="975"/>
      <c r="G76" s="975"/>
      <c r="H76" s="975"/>
      <c r="I76" s="975"/>
      <c r="J76" s="975"/>
      <c r="K76" s="975"/>
      <c r="L76" s="975"/>
      <c r="M76" s="975"/>
      <c r="N76" s="975"/>
      <c r="O76" s="975"/>
      <c r="P76" s="976"/>
      <c r="Q76" s="978">
        <v>8445</v>
      </c>
      <c r="R76" s="979"/>
      <c r="S76" s="979"/>
      <c r="T76" s="979"/>
      <c r="U76" s="980"/>
      <c r="V76" s="981">
        <v>6617</v>
      </c>
      <c r="W76" s="979"/>
      <c r="X76" s="979"/>
      <c r="Y76" s="979"/>
      <c r="Z76" s="980"/>
      <c r="AA76" s="981">
        <v>1828</v>
      </c>
      <c r="AB76" s="979"/>
      <c r="AC76" s="979"/>
      <c r="AD76" s="979"/>
      <c r="AE76" s="980"/>
      <c r="AF76" s="981">
        <v>0</v>
      </c>
      <c r="AG76" s="979"/>
      <c r="AH76" s="979"/>
      <c r="AI76" s="979"/>
      <c r="AJ76" s="980"/>
      <c r="AK76" s="981">
        <v>14</v>
      </c>
      <c r="AL76" s="979"/>
      <c r="AM76" s="979"/>
      <c r="AN76" s="979"/>
      <c r="AO76" s="980"/>
      <c r="AP76" s="981">
        <v>0</v>
      </c>
      <c r="AQ76" s="979"/>
      <c r="AR76" s="979"/>
      <c r="AS76" s="979"/>
      <c r="AT76" s="980"/>
      <c r="AU76" s="981">
        <v>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556</v>
      </c>
      <c r="C77" s="975"/>
      <c r="D77" s="975"/>
      <c r="E77" s="975"/>
      <c r="F77" s="975"/>
      <c r="G77" s="975"/>
      <c r="H77" s="975"/>
      <c r="I77" s="975"/>
      <c r="J77" s="975"/>
      <c r="K77" s="975"/>
      <c r="L77" s="975"/>
      <c r="M77" s="975"/>
      <c r="N77" s="975"/>
      <c r="O77" s="975"/>
      <c r="P77" s="976"/>
      <c r="Q77" s="978">
        <v>1514</v>
      </c>
      <c r="R77" s="979"/>
      <c r="S77" s="979"/>
      <c r="T77" s="979"/>
      <c r="U77" s="980"/>
      <c r="V77" s="981">
        <v>1513</v>
      </c>
      <c r="W77" s="979"/>
      <c r="X77" s="979"/>
      <c r="Y77" s="979"/>
      <c r="Z77" s="980"/>
      <c r="AA77" s="981">
        <v>1</v>
      </c>
      <c r="AB77" s="979"/>
      <c r="AC77" s="979"/>
      <c r="AD77" s="979"/>
      <c r="AE77" s="980"/>
      <c r="AF77" s="981">
        <v>0</v>
      </c>
      <c r="AG77" s="979"/>
      <c r="AH77" s="979"/>
      <c r="AI77" s="979"/>
      <c r="AJ77" s="980"/>
      <c r="AK77" s="981">
        <v>0</v>
      </c>
      <c r="AL77" s="979"/>
      <c r="AM77" s="979"/>
      <c r="AN77" s="979"/>
      <c r="AO77" s="980"/>
      <c r="AP77" s="981">
        <v>0</v>
      </c>
      <c r="AQ77" s="979"/>
      <c r="AR77" s="979"/>
      <c r="AS77" s="979"/>
      <c r="AT77" s="980"/>
      <c r="AU77" s="981">
        <v>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557</v>
      </c>
      <c r="C78" s="975"/>
      <c r="D78" s="975"/>
      <c r="E78" s="975"/>
      <c r="F78" s="975"/>
      <c r="G78" s="975"/>
      <c r="H78" s="975"/>
      <c r="I78" s="975"/>
      <c r="J78" s="975"/>
      <c r="K78" s="975"/>
      <c r="L78" s="975"/>
      <c r="M78" s="975"/>
      <c r="N78" s="975"/>
      <c r="O78" s="975"/>
      <c r="P78" s="976"/>
      <c r="Q78" s="977">
        <v>2</v>
      </c>
      <c r="R78" s="971"/>
      <c r="S78" s="971"/>
      <c r="T78" s="971"/>
      <c r="U78" s="971"/>
      <c r="V78" s="971">
        <v>0</v>
      </c>
      <c r="W78" s="971"/>
      <c r="X78" s="971"/>
      <c r="Y78" s="971"/>
      <c r="Z78" s="971"/>
      <c r="AA78" s="971">
        <v>2</v>
      </c>
      <c r="AB78" s="971"/>
      <c r="AC78" s="971"/>
      <c r="AD78" s="971"/>
      <c r="AE78" s="971"/>
      <c r="AF78" s="971">
        <v>0</v>
      </c>
      <c r="AG78" s="971"/>
      <c r="AH78" s="971"/>
      <c r="AI78" s="971"/>
      <c r="AJ78" s="971"/>
      <c r="AK78" s="971">
        <v>0</v>
      </c>
      <c r="AL78" s="971"/>
      <c r="AM78" s="971"/>
      <c r="AN78" s="971"/>
      <c r="AO78" s="971"/>
      <c r="AP78" s="971">
        <v>0</v>
      </c>
      <c r="AQ78" s="971"/>
      <c r="AR78" s="971"/>
      <c r="AS78" s="971"/>
      <c r="AT78" s="971"/>
      <c r="AU78" s="971">
        <v>0</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558</v>
      </c>
      <c r="C79" s="975"/>
      <c r="D79" s="975"/>
      <c r="E79" s="975"/>
      <c r="F79" s="975"/>
      <c r="G79" s="975"/>
      <c r="H79" s="975"/>
      <c r="I79" s="975"/>
      <c r="J79" s="975"/>
      <c r="K79" s="975"/>
      <c r="L79" s="975"/>
      <c r="M79" s="975"/>
      <c r="N79" s="975"/>
      <c r="O79" s="975"/>
      <c r="P79" s="976"/>
      <c r="Q79" s="977">
        <v>53</v>
      </c>
      <c r="R79" s="971"/>
      <c r="S79" s="971"/>
      <c r="T79" s="971"/>
      <c r="U79" s="971"/>
      <c r="V79" s="971">
        <v>29</v>
      </c>
      <c r="W79" s="971"/>
      <c r="X79" s="971"/>
      <c r="Y79" s="971"/>
      <c r="Z79" s="971"/>
      <c r="AA79" s="971">
        <v>24</v>
      </c>
      <c r="AB79" s="971"/>
      <c r="AC79" s="971"/>
      <c r="AD79" s="971"/>
      <c r="AE79" s="971"/>
      <c r="AF79" s="971">
        <v>0</v>
      </c>
      <c r="AG79" s="971"/>
      <c r="AH79" s="971"/>
      <c r="AI79" s="971"/>
      <c r="AJ79" s="971"/>
      <c r="AK79" s="971">
        <v>0</v>
      </c>
      <c r="AL79" s="971"/>
      <c r="AM79" s="971"/>
      <c r="AN79" s="971"/>
      <c r="AO79" s="971"/>
      <c r="AP79" s="971">
        <v>0</v>
      </c>
      <c r="AQ79" s="971"/>
      <c r="AR79" s="971"/>
      <c r="AS79" s="971"/>
      <c r="AT79" s="971"/>
      <c r="AU79" s="971">
        <v>0</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559</v>
      </c>
      <c r="C80" s="975"/>
      <c r="D80" s="975"/>
      <c r="E80" s="975"/>
      <c r="F80" s="975"/>
      <c r="G80" s="975"/>
      <c r="H80" s="975"/>
      <c r="I80" s="975"/>
      <c r="J80" s="975"/>
      <c r="K80" s="975"/>
      <c r="L80" s="975"/>
      <c r="M80" s="975"/>
      <c r="N80" s="975"/>
      <c r="O80" s="975"/>
      <c r="P80" s="976"/>
      <c r="Q80" s="977">
        <v>43</v>
      </c>
      <c r="R80" s="971"/>
      <c r="S80" s="971"/>
      <c r="T80" s="971"/>
      <c r="U80" s="971"/>
      <c r="V80" s="971">
        <v>42</v>
      </c>
      <c r="W80" s="971"/>
      <c r="X80" s="971"/>
      <c r="Y80" s="971"/>
      <c r="Z80" s="971"/>
      <c r="AA80" s="971">
        <v>1</v>
      </c>
      <c r="AB80" s="971"/>
      <c r="AC80" s="971"/>
      <c r="AD80" s="971"/>
      <c r="AE80" s="971"/>
      <c r="AF80" s="971">
        <v>0</v>
      </c>
      <c r="AG80" s="971"/>
      <c r="AH80" s="971"/>
      <c r="AI80" s="971"/>
      <c r="AJ80" s="971"/>
      <c r="AK80" s="971">
        <v>0</v>
      </c>
      <c r="AL80" s="971"/>
      <c r="AM80" s="971"/>
      <c r="AN80" s="971"/>
      <c r="AO80" s="971"/>
      <c r="AP80" s="971">
        <v>0</v>
      </c>
      <c r="AQ80" s="971"/>
      <c r="AR80" s="971"/>
      <c r="AS80" s="971"/>
      <c r="AT80" s="971"/>
      <c r="AU80" s="971">
        <v>0</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v>12343</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267096</v>
      </c>
      <c r="AB110" s="889"/>
      <c r="AC110" s="889"/>
      <c r="AD110" s="889"/>
      <c r="AE110" s="890"/>
      <c r="AF110" s="891">
        <v>260292</v>
      </c>
      <c r="AG110" s="889"/>
      <c r="AH110" s="889"/>
      <c r="AI110" s="889"/>
      <c r="AJ110" s="890"/>
      <c r="AK110" s="891">
        <v>285426</v>
      </c>
      <c r="AL110" s="889"/>
      <c r="AM110" s="889"/>
      <c r="AN110" s="889"/>
      <c r="AO110" s="890"/>
      <c r="AP110" s="892">
        <v>8.6999999999999993</v>
      </c>
      <c r="AQ110" s="893"/>
      <c r="AR110" s="893"/>
      <c r="AS110" s="893"/>
      <c r="AT110" s="894"/>
      <c r="AU110" s="930" t="s">
        <v>69</v>
      </c>
      <c r="AV110" s="931"/>
      <c r="AW110" s="931"/>
      <c r="AX110" s="931"/>
      <c r="AY110" s="931"/>
      <c r="AZ110" s="860" t="s">
        <v>416</v>
      </c>
      <c r="BA110" s="810"/>
      <c r="BB110" s="810"/>
      <c r="BC110" s="810"/>
      <c r="BD110" s="810"/>
      <c r="BE110" s="810"/>
      <c r="BF110" s="810"/>
      <c r="BG110" s="810"/>
      <c r="BH110" s="810"/>
      <c r="BI110" s="810"/>
      <c r="BJ110" s="810"/>
      <c r="BK110" s="810"/>
      <c r="BL110" s="810"/>
      <c r="BM110" s="810"/>
      <c r="BN110" s="810"/>
      <c r="BO110" s="810"/>
      <c r="BP110" s="811"/>
      <c r="BQ110" s="861">
        <v>5665581</v>
      </c>
      <c r="BR110" s="842"/>
      <c r="BS110" s="842"/>
      <c r="BT110" s="842"/>
      <c r="BU110" s="842"/>
      <c r="BV110" s="842">
        <v>5440826</v>
      </c>
      <c r="BW110" s="842"/>
      <c r="BX110" s="842"/>
      <c r="BY110" s="842"/>
      <c r="BZ110" s="842"/>
      <c r="CA110" s="842">
        <v>5472046</v>
      </c>
      <c r="CB110" s="842"/>
      <c r="CC110" s="842"/>
      <c r="CD110" s="842"/>
      <c r="CE110" s="842"/>
      <c r="CF110" s="866">
        <v>167.6</v>
      </c>
      <c r="CG110" s="867"/>
      <c r="CH110" s="867"/>
      <c r="CI110" s="867"/>
      <c r="CJ110" s="867"/>
      <c r="CK110" s="926" t="s">
        <v>417</v>
      </c>
      <c r="CL110" s="819"/>
      <c r="CM110" s="860"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420</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v>127008</v>
      </c>
      <c r="CB111" s="790"/>
      <c r="CC111" s="790"/>
      <c r="CD111" s="790"/>
      <c r="CE111" s="790"/>
      <c r="CF111" s="875">
        <v>3.9</v>
      </c>
      <c r="CG111" s="876"/>
      <c r="CH111" s="876"/>
      <c r="CI111" s="876"/>
      <c r="CJ111" s="876"/>
      <c r="CK111" s="927"/>
      <c r="CL111" s="821"/>
      <c r="CM111" s="817"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424</v>
      </c>
      <c r="BA112" s="752"/>
      <c r="BB112" s="752"/>
      <c r="BC112" s="752"/>
      <c r="BD112" s="752"/>
      <c r="BE112" s="752"/>
      <c r="BF112" s="752"/>
      <c r="BG112" s="752"/>
      <c r="BH112" s="752"/>
      <c r="BI112" s="752"/>
      <c r="BJ112" s="752"/>
      <c r="BK112" s="752"/>
      <c r="BL112" s="752"/>
      <c r="BM112" s="752"/>
      <c r="BN112" s="752"/>
      <c r="BO112" s="752"/>
      <c r="BP112" s="753"/>
      <c r="BQ112" s="789">
        <v>861831</v>
      </c>
      <c r="BR112" s="790"/>
      <c r="BS112" s="790"/>
      <c r="BT112" s="790"/>
      <c r="BU112" s="790"/>
      <c r="BV112" s="790">
        <v>801588</v>
      </c>
      <c r="BW112" s="790"/>
      <c r="BX112" s="790"/>
      <c r="BY112" s="790"/>
      <c r="BZ112" s="790"/>
      <c r="CA112" s="790">
        <v>734382</v>
      </c>
      <c r="CB112" s="790"/>
      <c r="CC112" s="790"/>
      <c r="CD112" s="790"/>
      <c r="CE112" s="790"/>
      <c r="CF112" s="875">
        <v>22.5</v>
      </c>
      <c r="CG112" s="876"/>
      <c r="CH112" s="876"/>
      <c r="CI112" s="876"/>
      <c r="CJ112" s="876"/>
      <c r="CK112" s="927"/>
      <c r="CL112" s="821"/>
      <c r="CM112" s="817"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63606</v>
      </c>
      <c r="AB113" s="919"/>
      <c r="AC113" s="919"/>
      <c r="AD113" s="919"/>
      <c r="AE113" s="920"/>
      <c r="AF113" s="921">
        <v>67743</v>
      </c>
      <c r="AG113" s="919"/>
      <c r="AH113" s="919"/>
      <c r="AI113" s="919"/>
      <c r="AJ113" s="920"/>
      <c r="AK113" s="921">
        <v>74938</v>
      </c>
      <c r="AL113" s="919"/>
      <c r="AM113" s="919"/>
      <c r="AN113" s="919"/>
      <c r="AO113" s="920"/>
      <c r="AP113" s="922">
        <v>2.2999999999999998</v>
      </c>
      <c r="AQ113" s="923"/>
      <c r="AR113" s="923"/>
      <c r="AS113" s="923"/>
      <c r="AT113" s="924"/>
      <c r="AU113" s="932"/>
      <c r="AV113" s="933"/>
      <c r="AW113" s="933"/>
      <c r="AX113" s="933"/>
      <c r="AY113" s="933"/>
      <c r="AZ113" s="817" t="s">
        <v>427</v>
      </c>
      <c r="BA113" s="752"/>
      <c r="BB113" s="752"/>
      <c r="BC113" s="752"/>
      <c r="BD113" s="752"/>
      <c r="BE113" s="752"/>
      <c r="BF113" s="752"/>
      <c r="BG113" s="752"/>
      <c r="BH113" s="752"/>
      <c r="BI113" s="752"/>
      <c r="BJ113" s="752"/>
      <c r="BK113" s="752"/>
      <c r="BL113" s="752"/>
      <c r="BM113" s="752"/>
      <c r="BN113" s="752"/>
      <c r="BO113" s="752"/>
      <c r="BP113" s="753"/>
      <c r="BQ113" s="789">
        <v>2318005</v>
      </c>
      <c r="BR113" s="790"/>
      <c r="BS113" s="790"/>
      <c r="BT113" s="790"/>
      <c r="BU113" s="790"/>
      <c r="BV113" s="790">
        <v>2059331</v>
      </c>
      <c r="BW113" s="790"/>
      <c r="BX113" s="790"/>
      <c r="BY113" s="790"/>
      <c r="BZ113" s="790"/>
      <c r="CA113" s="790">
        <v>1882047</v>
      </c>
      <c r="CB113" s="790"/>
      <c r="CC113" s="790"/>
      <c r="CD113" s="790"/>
      <c r="CE113" s="790"/>
      <c r="CF113" s="875">
        <v>57.6</v>
      </c>
      <c r="CG113" s="876"/>
      <c r="CH113" s="876"/>
      <c r="CI113" s="876"/>
      <c r="CJ113" s="876"/>
      <c r="CK113" s="927"/>
      <c r="CL113" s="821"/>
      <c r="CM113" s="817"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409946</v>
      </c>
      <c r="AB114" s="780"/>
      <c r="AC114" s="780"/>
      <c r="AD114" s="780"/>
      <c r="AE114" s="781"/>
      <c r="AF114" s="782">
        <v>410832</v>
      </c>
      <c r="AG114" s="780"/>
      <c r="AH114" s="780"/>
      <c r="AI114" s="780"/>
      <c r="AJ114" s="781"/>
      <c r="AK114" s="782">
        <v>401279</v>
      </c>
      <c r="AL114" s="780"/>
      <c r="AM114" s="780"/>
      <c r="AN114" s="780"/>
      <c r="AO114" s="781"/>
      <c r="AP114" s="824">
        <v>12.3</v>
      </c>
      <c r="AQ114" s="825"/>
      <c r="AR114" s="825"/>
      <c r="AS114" s="825"/>
      <c r="AT114" s="826"/>
      <c r="AU114" s="932"/>
      <c r="AV114" s="933"/>
      <c r="AW114" s="933"/>
      <c r="AX114" s="933"/>
      <c r="AY114" s="933"/>
      <c r="AZ114" s="817" t="s">
        <v>430</v>
      </c>
      <c r="BA114" s="752"/>
      <c r="BB114" s="752"/>
      <c r="BC114" s="752"/>
      <c r="BD114" s="752"/>
      <c r="BE114" s="752"/>
      <c r="BF114" s="752"/>
      <c r="BG114" s="752"/>
      <c r="BH114" s="752"/>
      <c r="BI114" s="752"/>
      <c r="BJ114" s="752"/>
      <c r="BK114" s="752"/>
      <c r="BL114" s="752"/>
      <c r="BM114" s="752"/>
      <c r="BN114" s="752"/>
      <c r="BO114" s="752"/>
      <c r="BP114" s="753"/>
      <c r="BQ114" s="789">
        <v>309490</v>
      </c>
      <c r="BR114" s="790"/>
      <c r="BS114" s="790"/>
      <c r="BT114" s="790"/>
      <c r="BU114" s="790"/>
      <c r="BV114" s="790">
        <v>388320</v>
      </c>
      <c r="BW114" s="790"/>
      <c r="BX114" s="790"/>
      <c r="BY114" s="790"/>
      <c r="BZ114" s="790"/>
      <c r="CA114" s="790">
        <v>334147</v>
      </c>
      <c r="CB114" s="790"/>
      <c r="CC114" s="790"/>
      <c r="CD114" s="790"/>
      <c r="CE114" s="790"/>
      <c r="CF114" s="875">
        <v>10.199999999999999</v>
      </c>
      <c r="CG114" s="876"/>
      <c r="CH114" s="876"/>
      <c r="CI114" s="876"/>
      <c r="CJ114" s="876"/>
      <c r="CK114" s="927"/>
      <c r="CL114" s="821"/>
      <c r="CM114" s="817"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v>4704</v>
      </c>
      <c r="AL115" s="919"/>
      <c r="AM115" s="919"/>
      <c r="AN115" s="919"/>
      <c r="AO115" s="920"/>
      <c r="AP115" s="922">
        <v>0.1</v>
      </c>
      <c r="AQ115" s="923"/>
      <c r="AR115" s="923"/>
      <c r="AS115" s="923"/>
      <c r="AT115" s="924"/>
      <c r="AU115" s="932"/>
      <c r="AV115" s="933"/>
      <c r="AW115" s="933"/>
      <c r="AX115" s="933"/>
      <c r="AY115" s="933"/>
      <c r="AZ115" s="817" t="s">
        <v>433</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740648</v>
      </c>
      <c r="AB117" s="903"/>
      <c r="AC117" s="903"/>
      <c r="AD117" s="903"/>
      <c r="AE117" s="904"/>
      <c r="AF117" s="905">
        <v>738867</v>
      </c>
      <c r="AG117" s="903"/>
      <c r="AH117" s="903"/>
      <c r="AI117" s="903"/>
      <c r="AJ117" s="904"/>
      <c r="AK117" s="905">
        <v>766347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9154907</v>
      </c>
      <c r="BR119" s="845"/>
      <c r="BS119" s="845"/>
      <c r="BT119" s="845"/>
      <c r="BU119" s="845"/>
      <c r="BV119" s="845">
        <v>8690065</v>
      </c>
      <c r="BW119" s="845"/>
      <c r="BX119" s="845"/>
      <c r="BY119" s="845"/>
      <c r="BZ119" s="845"/>
      <c r="CA119" s="845">
        <v>8549630</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v>127008</v>
      </c>
      <c r="DR119" s="764"/>
      <c r="DS119" s="764"/>
      <c r="DT119" s="764"/>
      <c r="DU119" s="765"/>
      <c r="DV119" s="848">
        <v>3.9</v>
      </c>
      <c r="DW119" s="849"/>
      <c r="DX119" s="849"/>
      <c r="DY119" s="849"/>
      <c r="DZ119" s="850"/>
    </row>
    <row r="120" spans="1:130" s="218" customFormat="1" ht="26.25" customHeight="1" x14ac:dyDescent="0.15">
      <c r="A120" s="820"/>
      <c r="B120" s="821"/>
      <c r="C120" s="817"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10"/>
      <c r="BB120" s="810"/>
      <c r="BC120" s="810"/>
      <c r="BD120" s="810"/>
      <c r="BE120" s="810"/>
      <c r="BF120" s="810"/>
      <c r="BG120" s="810"/>
      <c r="BH120" s="810"/>
      <c r="BI120" s="810"/>
      <c r="BJ120" s="810"/>
      <c r="BK120" s="810"/>
      <c r="BL120" s="810"/>
      <c r="BM120" s="810"/>
      <c r="BN120" s="810"/>
      <c r="BO120" s="810"/>
      <c r="BP120" s="811"/>
      <c r="BQ120" s="861">
        <v>2189155</v>
      </c>
      <c r="BR120" s="842"/>
      <c r="BS120" s="842"/>
      <c r="BT120" s="842"/>
      <c r="BU120" s="842"/>
      <c r="BV120" s="842">
        <v>2301302</v>
      </c>
      <c r="BW120" s="842"/>
      <c r="BX120" s="842"/>
      <c r="BY120" s="842"/>
      <c r="BZ120" s="842"/>
      <c r="CA120" s="842">
        <v>2278682</v>
      </c>
      <c r="CB120" s="842"/>
      <c r="CC120" s="842"/>
      <c r="CD120" s="842"/>
      <c r="CE120" s="842"/>
      <c r="CF120" s="866">
        <v>69.8</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801588</v>
      </c>
      <c r="DM120" s="842"/>
      <c r="DN120" s="842"/>
      <c r="DO120" s="842"/>
      <c r="DP120" s="842"/>
      <c r="DQ120" s="842">
        <v>734382</v>
      </c>
      <c r="DR120" s="842"/>
      <c r="DS120" s="842"/>
      <c r="DT120" s="842"/>
      <c r="DU120" s="842"/>
      <c r="DV120" s="843">
        <v>22.5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449</v>
      </c>
      <c r="BA121" s="752"/>
      <c r="BB121" s="752"/>
      <c r="BC121" s="752"/>
      <c r="BD121" s="752"/>
      <c r="BE121" s="752"/>
      <c r="BF121" s="752"/>
      <c r="BG121" s="752"/>
      <c r="BH121" s="752"/>
      <c r="BI121" s="752"/>
      <c r="BJ121" s="752"/>
      <c r="BK121" s="752"/>
      <c r="BL121" s="752"/>
      <c r="BM121" s="752"/>
      <c r="BN121" s="752"/>
      <c r="BO121" s="752"/>
      <c r="BP121" s="753"/>
      <c r="BQ121" s="789">
        <v>123969</v>
      </c>
      <c r="BR121" s="790"/>
      <c r="BS121" s="790"/>
      <c r="BT121" s="790"/>
      <c r="BU121" s="790"/>
      <c r="BV121" s="790">
        <v>68372</v>
      </c>
      <c r="BW121" s="790"/>
      <c r="BX121" s="790"/>
      <c r="BY121" s="790"/>
      <c r="BZ121" s="790"/>
      <c r="CA121" s="790">
        <v>61788</v>
      </c>
      <c r="CB121" s="790"/>
      <c r="CC121" s="790"/>
      <c r="CD121" s="790"/>
      <c r="CE121" s="790"/>
      <c r="CF121" s="875">
        <v>1.9</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18" customFormat="1" ht="26.25" customHeight="1" x14ac:dyDescent="0.15">
      <c r="A122" s="820"/>
      <c r="B122" s="821"/>
      <c r="C122" s="817"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6550305</v>
      </c>
      <c r="BR122" s="845"/>
      <c r="BS122" s="845"/>
      <c r="BT122" s="845"/>
      <c r="BU122" s="845"/>
      <c r="BV122" s="845">
        <v>6354264</v>
      </c>
      <c r="BW122" s="845"/>
      <c r="BX122" s="845"/>
      <c r="BY122" s="845"/>
      <c r="BZ122" s="845"/>
      <c r="CA122" s="845">
        <v>6193100</v>
      </c>
      <c r="CB122" s="845"/>
      <c r="CC122" s="845"/>
      <c r="CD122" s="845"/>
      <c r="CE122" s="845"/>
      <c r="CF122" s="846">
        <v>189.7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8863429</v>
      </c>
      <c r="BR123" s="833"/>
      <c r="BS123" s="833"/>
      <c r="BT123" s="833"/>
      <c r="BU123" s="833"/>
      <c r="BV123" s="833">
        <v>8723938</v>
      </c>
      <c r="BW123" s="833"/>
      <c r="BX123" s="833"/>
      <c r="BY123" s="833"/>
      <c r="BZ123" s="833"/>
      <c r="CA123" s="833">
        <v>8533570</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9.1999999999999993</v>
      </c>
      <c r="BR124" s="831"/>
      <c r="BS124" s="831"/>
      <c r="BT124" s="831"/>
      <c r="BU124" s="831"/>
      <c r="BV124" s="831" t="s">
        <v>122</v>
      </c>
      <c r="BW124" s="831"/>
      <c r="BX124" s="831"/>
      <c r="BY124" s="831"/>
      <c r="BZ124" s="831"/>
      <c r="CA124" s="831">
        <v>0.4</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861831</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v>4704</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456</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4"/>
      <c r="AZ127" s="814"/>
      <c r="BA127" s="814"/>
      <c r="BB127" s="814"/>
      <c r="BC127" s="814"/>
      <c r="BD127" s="814"/>
      <c r="BE127" s="815"/>
      <c r="BF127" s="813" t="s">
        <v>459</v>
      </c>
      <c r="BG127" s="814"/>
      <c r="BH127" s="814"/>
      <c r="BI127" s="814"/>
      <c r="BJ127" s="814"/>
      <c r="BK127" s="814"/>
      <c r="BL127" s="815"/>
      <c r="BM127" s="813" t="s">
        <v>460</v>
      </c>
      <c r="BN127" s="814"/>
      <c r="BO127" s="814"/>
      <c r="BP127" s="814"/>
      <c r="BQ127" s="814"/>
      <c r="BR127" s="814"/>
      <c r="BS127" s="815"/>
      <c r="BT127" s="813" t="s">
        <v>461</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462</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464</v>
      </c>
      <c r="X128" s="800"/>
      <c r="Y128" s="800"/>
      <c r="Z128" s="801"/>
      <c r="AA128" s="802">
        <v>12310</v>
      </c>
      <c r="AB128" s="803"/>
      <c r="AC128" s="803"/>
      <c r="AD128" s="803"/>
      <c r="AE128" s="804"/>
      <c r="AF128" s="805">
        <v>10076</v>
      </c>
      <c r="AG128" s="803"/>
      <c r="AH128" s="803"/>
      <c r="AI128" s="803"/>
      <c r="AJ128" s="804"/>
      <c r="AK128" s="805">
        <v>9381</v>
      </c>
      <c r="AL128" s="803"/>
      <c r="AM128" s="803"/>
      <c r="AN128" s="803"/>
      <c r="AO128" s="804"/>
      <c r="AP128" s="806"/>
      <c r="AQ128" s="807"/>
      <c r="AR128" s="807"/>
      <c r="AS128" s="807"/>
      <c r="AT128" s="808"/>
      <c r="AU128" s="220"/>
      <c r="AV128" s="220"/>
      <c r="AW128" s="220"/>
      <c r="AX128" s="809" t="s">
        <v>465</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466</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3750502</v>
      </c>
      <c r="AB129" s="780"/>
      <c r="AC129" s="780"/>
      <c r="AD129" s="780"/>
      <c r="AE129" s="781"/>
      <c r="AF129" s="782">
        <v>3842745</v>
      </c>
      <c r="AG129" s="780"/>
      <c r="AH129" s="780"/>
      <c r="AI129" s="780"/>
      <c r="AJ129" s="781"/>
      <c r="AK129" s="782">
        <v>3886928</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602578</v>
      </c>
      <c r="AB130" s="780"/>
      <c r="AC130" s="780"/>
      <c r="AD130" s="780"/>
      <c r="AE130" s="781"/>
      <c r="AF130" s="782">
        <v>608398</v>
      </c>
      <c r="AG130" s="780"/>
      <c r="AH130" s="780"/>
      <c r="AI130" s="780"/>
      <c r="AJ130" s="781"/>
      <c r="AK130" s="782">
        <v>621939</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3.9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3147924</v>
      </c>
      <c r="AB131" s="764"/>
      <c r="AC131" s="764"/>
      <c r="AD131" s="764"/>
      <c r="AE131" s="765"/>
      <c r="AF131" s="766">
        <v>3234347</v>
      </c>
      <c r="AG131" s="764"/>
      <c r="AH131" s="764"/>
      <c r="AI131" s="764"/>
      <c r="AJ131" s="765"/>
      <c r="AK131" s="766">
        <v>3264989</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0.4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3.995013857</v>
      </c>
      <c r="AB132" s="745"/>
      <c r="AC132" s="745"/>
      <c r="AD132" s="745"/>
      <c r="AE132" s="746"/>
      <c r="AF132" s="747">
        <v>3.722327876</v>
      </c>
      <c r="AG132" s="745"/>
      <c r="AH132" s="745"/>
      <c r="AI132" s="745"/>
      <c r="AJ132" s="746"/>
      <c r="AK132" s="747">
        <v>4.1356035200000001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3</v>
      </c>
      <c r="AB133" s="724"/>
      <c r="AC133" s="724"/>
      <c r="AD133" s="724"/>
      <c r="AE133" s="725"/>
      <c r="AF133" s="723">
        <v>3.3</v>
      </c>
      <c r="AG133" s="724"/>
      <c r="AH133" s="724"/>
      <c r="AI133" s="724"/>
      <c r="AJ133" s="725"/>
      <c r="AK133" s="723">
        <v>3.9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b41fU/o7wV0SFAqNn1/pGQeUzpf+nDvaF/52zA2ycK655rBhQswgKbX/fPQ67DXI8y8xhnU0fsjx2YolgwPeg==" saltValue="VfVzw9dnMslmcFvfHlFS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BS75:CG75"/>
    <mergeCell ref="CH75:CL75"/>
    <mergeCell ref="CM75:CQ75"/>
    <mergeCell ref="CR75:CV75"/>
    <mergeCell ref="CW75:DA75"/>
    <mergeCell ref="DB75:DF75"/>
    <mergeCell ref="Q76:U76"/>
    <mergeCell ref="V76:Z76"/>
    <mergeCell ref="AA76:AE76"/>
    <mergeCell ref="AF76:AJ76"/>
    <mergeCell ref="AK76:AO76"/>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34" zoomScaleNormal="85" zoomScaleSheetLayoutView="100" workbookViewId="0">
      <selection activeCell="BW36" sqref="BW36:BX3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mxCU4DsRHf4vKmXW4ViqjkmqIBgh9vZPuFD84y+eB1gGb3hmxbADesjwl/Yhsx4yVHCmBuqitdRdx0vrlyE1w==" saltValue="jGSJivwXGnFIaAruN/Ll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6" zoomScaleNormal="100" zoomScaleSheetLayoutView="55" workbookViewId="0">
      <selection activeCell="BW36" sqref="BW36:BX3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UQ3gVMlCQSe1AMlyzaO7pMRyebZxg1q+rvr+K7OphSRCFG0SUKRY5LCsY82VqsYW/54k2QDQ5ApxK870ZQ5Fg==" saltValue="MCbIYMH1wmbT/p6rxd0H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2" workbookViewId="0">
      <selection activeCell="BW36" sqref="BW36:BX36"/>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1379872</v>
      </c>
      <c r="AP9" s="269">
        <v>170460</v>
      </c>
      <c r="AQ9" s="270">
        <v>154424</v>
      </c>
      <c r="AR9" s="271">
        <v>10.4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154439</v>
      </c>
      <c r="AP10" s="272">
        <v>19078</v>
      </c>
      <c r="AQ10" s="273">
        <v>18194</v>
      </c>
      <c r="AR10" s="274">
        <v>4.9000000000000004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1285</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t="s">
        <v>488</v>
      </c>
      <c r="AP13" s="272" t="s">
        <v>488</v>
      </c>
      <c r="AQ13" s="273">
        <v>5735</v>
      </c>
      <c r="AR13" s="274" t="s">
        <v>488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29597</v>
      </c>
      <c r="AP14" s="272">
        <v>3656</v>
      </c>
      <c r="AQ14" s="273">
        <v>2950</v>
      </c>
      <c r="AR14" s="274">
        <v>23.9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-70265</v>
      </c>
      <c r="AP15" s="272">
        <v>-8680</v>
      </c>
      <c r="AQ15" s="273">
        <v>-9110</v>
      </c>
      <c r="AR15" s="274">
        <v>-4.7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1493643</v>
      </c>
      <c r="AP16" s="272">
        <v>184514</v>
      </c>
      <c r="AQ16" s="273">
        <v>173477</v>
      </c>
      <c r="AR16" s="274">
        <v>6.4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13.71</v>
      </c>
      <c r="AP21" s="286">
        <v>14.28</v>
      </c>
      <c r="AQ21" s="287">
        <v>-0.56999999999999995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101</v>
      </c>
      <c r="AP22" s="291">
        <v>96</v>
      </c>
      <c r="AQ22" s="292">
        <v>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285426</v>
      </c>
      <c r="AP32" s="300">
        <v>35260</v>
      </c>
      <c r="AQ32" s="301">
        <v>83140</v>
      </c>
      <c r="AR32" s="302">
        <v>-57.6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74938</v>
      </c>
      <c r="AP35" s="300">
        <v>9257</v>
      </c>
      <c r="AQ35" s="301">
        <v>26106</v>
      </c>
      <c r="AR35" s="302">
        <v>-64.5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401279</v>
      </c>
      <c r="AP36" s="300">
        <v>49571</v>
      </c>
      <c r="AQ36" s="301">
        <v>4689</v>
      </c>
      <c r="AR36" s="302">
        <v>957.2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4704</v>
      </c>
      <c r="AP37" s="300">
        <v>581</v>
      </c>
      <c r="AQ37" s="301">
        <v>554</v>
      </c>
      <c r="AR37" s="302">
        <v>4.9000000000000004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-9381</v>
      </c>
      <c r="AP39" s="300">
        <v>-1159</v>
      </c>
      <c r="AQ39" s="301">
        <v>-2038</v>
      </c>
      <c r="AR39" s="302">
        <v>-43.1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-621939</v>
      </c>
      <c r="AP40" s="300">
        <v>-76830</v>
      </c>
      <c r="AQ40" s="301">
        <v>-74354</v>
      </c>
      <c r="AR40" s="302">
        <v>3.3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135027</v>
      </c>
      <c r="AP41" s="300">
        <v>16680</v>
      </c>
      <c r="AQ41" s="301">
        <v>38106</v>
      </c>
      <c r="AR41" s="302">
        <v>-56.2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713331</v>
      </c>
      <c r="AN51" s="322">
        <v>80913</v>
      </c>
      <c r="AO51" s="323">
        <v>-22.9</v>
      </c>
      <c r="AP51" s="324">
        <v>126525</v>
      </c>
      <c r="AQ51" s="325">
        <v>0.2</v>
      </c>
      <c r="AR51" s="326">
        <v>-23.1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318819</v>
      </c>
      <c r="AN52" s="330">
        <v>36164</v>
      </c>
      <c r="AO52" s="331">
        <v>302.89999999999998</v>
      </c>
      <c r="AP52" s="332">
        <v>67052</v>
      </c>
      <c r="AQ52" s="333">
        <v>18.100000000000001</v>
      </c>
      <c r="AR52" s="334">
        <v>284.8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517535</v>
      </c>
      <c r="AN53" s="322">
        <v>60171</v>
      </c>
      <c r="AO53" s="323">
        <v>-25.6</v>
      </c>
      <c r="AP53" s="324">
        <v>122054</v>
      </c>
      <c r="AQ53" s="325">
        <v>-3.5</v>
      </c>
      <c r="AR53" s="326">
        <v>-22.1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157990</v>
      </c>
      <c r="AN54" s="330">
        <v>18369</v>
      </c>
      <c r="AO54" s="331">
        <v>-49.2</v>
      </c>
      <c r="AP54" s="332">
        <v>68298</v>
      </c>
      <c r="AQ54" s="333">
        <v>1.9</v>
      </c>
      <c r="AR54" s="334">
        <v>-51.1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368460</v>
      </c>
      <c r="AN55" s="322">
        <v>43864</v>
      </c>
      <c r="AO55" s="323">
        <v>-27.1</v>
      </c>
      <c r="AP55" s="324">
        <v>111644</v>
      </c>
      <c r="AQ55" s="325">
        <v>-8.5</v>
      </c>
      <c r="AR55" s="326">
        <v>-18.600000000000001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179684</v>
      </c>
      <c r="AN56" s="330">
        <v>21391</v>
      </c>
      <c r="AO56" s="331">
        <v>16.5</v>
      </c>
      <c r="AP56" s="332">
        <v>66606</v>
      </c>
      <c r="AQ56" s="333">
        <v>-2.5</v>
      </c>
      <c r="AR56" s="334">
        <v>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633046</v>
      </c>
      <c r="AN57" s="322">
        <v>77172</v>
      </c>
      <c r="AO57" s="323">
        <v>75.900000000000006</v>
      </c>
      <c r="AP57" s="324">
        <v>127917</v>
      </c>
      <c r="AQ57" s="325">
        <v>14.6</v>
      </c>
      <c r="AR57" s="326">
        <v>61.3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347670</v>
      </c>
      <c r="AN58" s="330">
        <v>42383</v>
      </c>
      <c r="AO58" s="331">
        <v>98.1</v>
      </c>
      <c r="AP58" s="332">
        <v>69746</v>
      </c>
      <c r="AQ58" s="333">
        <v>4.7</v>
      </c>
      <c r="AR58" s="334">
        <v>93.4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1051923</v>
      </c>
      <c r="AN59" s="322">
        <v>129947</v>
      </c>
      <c r="AO59" s="323">
        <v>68.400000000000006</v>
      </c>
      <c r="AP59" s="324">
        <v>135931</v>
      </c>
      <c r="AQ59" s="325">
        <v>6.3</v>
      </c>
      <c r="AR59" s="326">
        <v>62.1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555940</v>
      </c>
      <c r="AN60" s="330">
        <v>68677</v>
      </c>
      <c r="AO60" s="331">
        <v>62</v>
      </c>
      <c r="AP60" s="332">
        <v>75320</v>
      </c>
      <c r="AQ60" s="333">
        <v>8</v>
      </c>
      <c r="AR60" s="334">
        <v>54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656859</v>
      </c>
      <c r="AN61" s="337">
        <v>78413</v>
      </c>
      <c r="AO61" s="338">
        <v>13.7</v>
      </c>
      <c r="AP61" s="339">
        <v>124814</v>
      </c>
      <c r="AQ61" s="340">
        <v>1.8</v>
      </c>
      <c r="AR61" s="326">
        <v>11.9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312021</v>
      </c>
      <c r="AN62" s="330">
        <v>37397</v>
      </c>
      <c r="AO62" s="331">
        <v>86.1</v>
      </c>
      <c r="AP62" s="332">
        <v>69404</v>
      </c>
      <c r="AQ62" s="333">
        <v>6</v>
      </c>
      <c r="AR62" s="334">
        <v>80.099999999999994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IFlWyS0I2vv7dW6VK3vOhZz85ByPwlrgJ74q4QW3oWn/bQ/MSPmLN9aieulu6TqcF1gY+I6v/5a0OyAFK9Pbw==" saltValue="jhcZ86VdgwkNldDbDvJm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7" zoomScale="80" zoomScaleNormal="80" zoomScaleSheetLayoutView="55" workbookViewId="0">
      <selection activeCell="BW36" sqref="BW36:BX3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U6fCViMlosfRy2F5eswoLjbV7DfgWE7KP/lkM4dsUGDIrZactYzC07t9HSt5Cj6BYiUVsYHLsySiKFnEjBvHxg==" saltValue="3asTM7zdY2sPXR1ks4ub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Normal="100" zoomScaleSheetLayoutView="55" workbookViewId="0">
      <selection activeCell="BW36" sqref="BW36:BX3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pclnBqA86B617skcNKQ+knnan5XtZJ7EyGfdHm1UdmiEkjkbnfGwGperk8SEQJnxSnBugINqHRxRCeEQfuW25Q==" saltValue="/mMHRJyasuzTRvLtOFw5c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 zoomScaleSheetLayoutView="100" workbookViewId="0">
      <selection activeCell="BW36" sqref="BW36:BX3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22.62</v>
      </c>
      <c r="G47" s="12">
        <v>21.42</v>
      </c>
      <c r="H47" s="12">
        <v>23.07</v>
      </c>
      <c r="I47" s="12">
        <v>22.52</v>
      </c>
      <c r="J47" s="13">
        <v>22.28</v>
      </c>
    </row>
    <row r="48" spans="2:10" ht="57.75" customHeight="1" x14ac:dyDescent="0.15">
      <c r="B48" s="14"/>
      <c r="C48" s="1141" t="s">
        <v>4</v>
      </c>
      <c r="D48" s="1141"/>
      <c r="E48" s="1142"/>
      <c r="F48" s="15">
        <v>16.989999999999998</v>
      </c>
      <c r="G48" s="16">
        <v>13.5</v>
      </c>
      <c r="H48" s="16">
        <v>17.11</v>
      </c>
      <c r="I48" s="16">
        <v>15.16</v>
      </c>
      <c r="J48" s="17">
        <v>13.06</v>
      </c>
    </row>
    <row r="49" spans="2:10" ht="57.75" customHeight="1" thickBot="1" x14ac:dyDescent="0.2">
      <c r="B49" s="18"/>
      <c r="C49" s="1143" t="s">
        <v>5</v>
      </c>
      <c r="D49" s="1143"/>
      <c r="E49" s="1144"/>
      <c r="F49" s="19">
        <v>7.62</v>
      </c>
      <c r="G49" s="20">
        <v>6.27</v>
      </c>
      <c r="H49" s="20">
        <v>11.8</v>
      </c>
      <c r="I49" s="20">
        <v>6.94</v>
      </c>
      <c r="J49" s="21">
        <v>5.63</v>
      </c>
    </row>
    <row r="50" spans="2:10" x14ac:dyDescent="0.15"/>
  </sheetData>
  <sheetProtection algorithmName="SHA-512" hashValue="S1L6aypihsMtpu8JR3jTPZzb1lK6w3VWENqWQnlnhQL7TZQwVBWeWM28ql11GOIjwv26EfFAH5XRx0Ge7Drf5Q==" saltValue="xCsLzXLZjD0o8f+B9we/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徳江　雄太</cp:lastModifiedBy>
  <dcterms:created xsi:type="dcterms:W3CDTF">2026-02-26T09:27:34Z</dcterms:created>
  <dcterms:modified xsi:type="dcterms:W3CDTF">2026-03-10T00:46:47Z</dcterms:modified>
  <cp:category/>
</cp:coreProperties>
</file>